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9200" windowHeight="12090" activeTab="0"/>
  </bookViews>
  <sheets>
    <sheet name="試算總表" sheetId="1" r:id="rId1"/>
    <sheet name="12期3.88%" sheetId="2" r:id="rId2"/>
    <sheet name="24期4.88%" sheetId="3" r:id="rId3"/>
    <sheet name="36期6.88%" sheetId="4" r:id="rId4"/>
    <sheet name="60期9.88%" sheetId="5" r:id="rId5"/>
    <sheet name="80期12.88%" sheetId="6" r:id="rId6"/>
    <sheet name="60期0%(平均攤還)" sheetId="7" r:id="rId7"/>
    <sheet name="80期0%(平均攤還)" sheetId="8" r:id="rId8"/>
  </sheets>
  <definedNames>
    <definedName name="_xlnm.Print_Area" localSheetId="1">'12期3.88%'!$A$1:$H$20</definedName>
    <definedName name="_xlnm.Print_Area" localSheetId="2">'24期4.88%'!$A$1:$H$32</definedName>
    <definedName name="_xlnm.Print_Area" localSheetId="3">'36期6.88%'!$A$1:$H$44</definedName>
    <definedName name="_xlnm.Print_Area" localSheetId="6">'60期0%(平均攤還)'!$A$1:$H$67</definedName>
    <definedName name="_xlnm.Print_Area" localSheetId="4">'60期9.88%'!$A$1:$H$68</definedName>
    <definedName name="_xlnm.Print_Area" localSheetId="7">'80期0%(平均攤還)'!$A$1:$F$87</definedName>
    <definedName name="_xlnm.Print_Area" localSheetId="5">'80期12.88%'!$A$1:$H$88</definedName>
  </definedNames>
  <calcPr fullCalcOnLoad="1"/>
</workbook>
</file>

<file path=xl/sharedStrings.xml><?xml version="1.0" encoding="utf-8"?>
<sst xmlns="http://schemas.openxmlformats.org/spreadsheetml/2006/main" count="93" uniqueCount="29">
  <si>
    <t>月付金額</t>
  </si>
  <si>
    <t>付款金額</t>
  </si>
  <si>
    <t>利息費用</t>
  </si>
  <si>
    <t>餘額</t>
  </si>
  <si>
    <t>期數</t>
  </si>
  <si>
    <t>利率</t>
  </si>
  <si>
    <t>本金</t>
  </si>
  <si>
    <t>貸款金額</t>
  </si>
  <si>
    <t>貸款金額</t>
  </si>
  <si>
    <t>月付金額</t>
  </si>
  <si>
    <t>利率</t>
  </si>
  <si>
    <t>期數</t>
  </si>
  <si>
    <t>付款金額</t>
  </si>
  <si>
    <t>利息費用</t>
  </si>
  <si>
    <t>本金</t>
  </si>
  <si>
    <t>餘額</t>
  </si>
  <si>
    <r>
      <t>80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0%</t>
    </r>
    <r>
      <rPr>
        <b/>
        <sz val="12"/>
        <rFont val="細明體"/>
        <family val="3"/>
      </rPr>
      <t>平均攤還</t>
    </r>
  </si>
  <si>
    <r>
      <t>60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0%</t>
    </r>
    <r>
      <rPr>
        <b/>
        <sz val="12"/>
        <rFont val="細明體"/>
        <family val="3"/>
      </rPr>
      <t>平均攤還</t>
    </r>
  </si>
  <si>
    <r>
      <t>12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3.88%</t>
    </r>
  </si>
  <si>
    <r>
      <t>24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4.88%</t>
    </r>
  </si>
  <si>
    <r>
      <t>36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6.88%</t>
    </r>
  </si>
  <si>
    <r>
      <t>60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9.88%</t>
    </r>
  </si>
  <si>
    <r>
      <t>80</t>
    </r>
    <r>
      <rPr>
        <b/>
        <sz val="12"/>
        <rFont val="細明體"/>
        <family val="3"/>
      </rPr>
      <t>期</t>
    </r>
    <r>
      <rPr>
        <b/>
        <sz val="12"/>
        <rFont val="Verdana"/>
        <family val="2"/>
      </rPr>
      <t>12.88%</t>
    </r>
  </si>
  <si>
    <t>正常戶</t>
  </si>
  <si>
    <t>還款期數</t>
  </si>
  <si>
    <t>年利率</t>
  </si>
  <si>
    <t>總貸款金額</t>
  </si>
  <si>
    <t>月付款金額</t>
  </si>
  <si>
    <t>逾期戶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</si>
</sst>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0_);[Red]\(0\)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_);[Red]\(#,##0.00\)"/>
    <numFmt numFmtId="184" formatCode="#,##0.000_);[Red]\(#,##0.000\)"/>
    <numFmt numFmtId="185" formatCode="#,##0.0000_);[Red]\(#,##0.0000\)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細明體"/>
      <family val="3"/>
    </font>
    <font>
      <b/>
      <sz val="12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8" fontId="4" fillId="0" borderId="0" xfId="0" applyNumberFormat="1" applyFont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5" fillId="3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4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left" vertical="center"/>
    </xf>
    <xf numFmtId="10" fontId="5" fillId="3" borderId="0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left" vertical="center"/>
    </xf>
    <xf numFmtId="10" fontId="6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79" fontId="6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179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H17" sqref="H17"/>
    </sheetView>
  </sheetViews>
  <sheetFormatPr defaultColWidth="9.00390625" defaultRowHeight="16.5"/>
  <cols>
    <col min="1" max="4" width="12.625" style="8" customWidth="1"/>
    <col min="5" max="16384" width="9.00390625" style="8" customWidth="1"/>
  </cols>
  <sheetData>
    <row r="2" ht="16.5">
      <c r="A2" s="18" t="s">
        <v>23</v>
      </c>
    </row>
    <row r="3" spans="1:4" ht="16.5">
      <c r="A3" s="19" t="s">
        <v>24</v>
      </c>
      <c r="B3" s="20">
        <v>12</v>
      </c>
      <c r="C3" s="19" t="s">
        <v>25</v>
      </c>
      <c r="D3" s="17">
        <v>0.0388</v>
      </c>
    </row>
    <row r="4" spans="1:4" ht="16.5">
      <c r="A4" s="19" t="s">
        <v>26</v>
      </c>
      <c r="B4" s="22">
        <v>100000</v>
      </c>
      <c r="C4" s="19" t="s">
        <v>27</v>
      </c>
      <c r="D4" s="20">
        <f>'12期3.88%'!B4</f>
        <v>8509.508705744756</v>
      </c>
    </row>
    <row r="5" ht="15">
      <c r="B5" s="20"/>
    </row>
    <row r="6" spans="1:4" ht="16.5">
      <c r="A6" s="19" t="s">
        <v>24</v>
      </c>
      <c r="B6" s="20">
        <v>24</v>
      </c>
      <c r="C6" s="19" t="s">
        <v>25</v>
      </c>
      <c r="D6" s="17">
        <v>0.0488</v>
      </c>
    </row>
    <row r="7" spans="1:4" ht="16.5">
      <c r="A7" s="19" t="s">
        <v>26</v>
      </c>
      <c r="B7" s="22">
        <v>100000</v>
      </c>
      <c r="C7" s="19" t="s">
        <v>27</v>
      </c>
      <c r="D7" s="20">
        <f>'24期4.88%'!B4</f>
        <v>4381.76681814421</v>
      </c>
    </row>
    <row r="8" ht="15">
      <c r="B8" s="20"/>
    </row>
    <row r="9" spans="1:4" ht="16.5">
      <c r="A9" s="19" t="s">
        <v>24</v>
      </c>
      <c r="B9" s="20">
        <v>36</v>
      </c>
      <c r="C9" s="19" t="s">
        <v>25</v>
      </c>
      <c r="D9" s="17">
        <v>0.0688</v>
      </c>
    </row>
    <row r="10" spans="1:4" ht="16.5">
      <c r="A10" s="19" t="s">
        <v>26</v>
      </c>
      <c r="B10" s="22">
        <v>100000</v>
      </c>
      <c r="C10" s="19" t="s">
        <v>27</v>
      </c>
      <c r="D10" s="20">
        <f>'36期6.88%'!B4</f>
        <v>3082.226056957469</v>
      </c>
    </row>
    <row r="11" ht="15">
      <c r="B11" s="20"/>
    </row>
    <row r="12" spans="1:4" ht="16.5">
      <c r="A12" s="19" t="s">
        <v>24</v>
      </c>
      <c r="B12" s="20">
        <v>60</v>
      </c>
      <c r="C12" s="19" t="s">
        <v>25</v>
      </c>
      <c r="D12" s="17">
        <v>0.0988</v>
      </c>
    </row>
    <row r="13" spans="1:4" ht="16.5">
      <c r="A13" s="19" t="s">
        <v>26</v>
      </c>
      <c r="B13" s="22">
        <v>100000</v>
      </c>
      <c r="C13" s="19" t="s">
        <v>27</v>
      </c>
      <c r="D13" s="20">
        <f>'60期9.88%'!B4</f>
        <v>2118.8047990745567</v>
      </c>
    </row>
    <row r="14" ht="15">
      <c r="B14" s="20"/>
    </row>
    <row r="15" spans="1:4" ht="16.5">
      <c r="A15" s="19" t="s">
        <v>24</v>
      </c>
      <c r="B15" s="20">
        <v>80</v>
      </c>
      <c r="C15" s="19" t="s">
        <v>25</v>
      </c>
      <c r="D15" s="17">
        <v>0.1288</v>
      </c>
    </row>
    <row r="16" spans="1:4" ht="16.5">
      <c r="A16" s="19" t="s">
        <v>26</v>
      </c>
      <c r="B16" s="22">
        <v>100000</v>
      </c>
      <c r="C16" s="19" t="s">
        <v>27</v>
      </c>
      <c r="D16" s="20">
        <f>'80期12.88%'!B4</f>
        <v>1868.8438346912258</v>
      </c>
    </row>
    <row r="17" ht="15">
      <c r="B17" s="20"/>
    </row>
    <row r="18" spans="1:2" ht="16.5">
      <c r="A18" s="21" t="s">
        <v>28</v>
      </c>
      <c r="B18" s="20"/>
    </row>
    <row r="19" spans="1:4" ht="16.5">
      <c r="A19" s="19" t="s">
        <v>24</v>
      </c>
      <c r="B19" s="20">
        <v>60</v>
      </c>
      <c r="C19" s="19" t="s">
        <v>25</v>
      </c>
      <c r="D19" s="17">
        <v>0</v>
      </c>
    </row>
    <row r="20" spans="1:4" ht="16.5">
      <c r="A20" s="19" t="s">
        <v>26</v>
      </c>
      <c r="B20" s="22">
        <v>100000</v>
      </c>
      <c r="C20" s="19" t="s">
        <v>27</v>
      </c>
      <c r="D20" s="20">
        <f>'60期0%(平均攤還)'!B3</f>
        <v>1666.6666666666667</v>
      </c>
    </row>
    <row r="21" ht="15">
      <c r="B21" s="20"/>
    </row>
    <row r="22" spans="1:4" ht="16.5">
      <c r="A22" s="19" t="s">
        <v>24</v>
      </c>
      <c r="B22" s="20">
        <v>80</v>
      </c>
      <c r="C22" s="19" t="s">
        <v>25</v>
      </c>
      <c r="D22" s="17">
        <v>0</v>
      </c>
    </row>
    <row r="23" spans="1:4" ht="16.5">
      <c r="A23" s="19" t="s">
        <v>26</v>
      </c>
      <c r="B23" s="22">
        <v>100000</v>
      </c>
      <c r="C23" s="19" t="s">
        <v>27</v>
      </c>
      <c r="D23" s="20">
        <f>'80期0%(平均攤還)'!B3</f>
        <v>1250</v>
      </c>
    </row>
    <row r="24" ht="15">
      <c r="B24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18</v>
      </c>
    </row>
    <row r="2" spans="1:2" ht="15">
      <c r="A2" s="1" t="s">
        <v>7</v>
      </c>
      <c r="B2" s="5">
        <f>'試算總表'!B4</f>
        <v>100000</v>
      </c>
    </row>
    <row r="3" ht="15">
      <c r="B3" s="10">
        <f>B2*(1+B5/12)^12</f>
        <v>103949.74843103183</v>
      </c>
    </row>
    <row r="4" spans="1:3" ht="15">
      <c r="A4" s="1" t="s">
        <v>0</v>
      </c>
      <c r="B4" s="11">
        <f>B3*(B5/12)/(((1+B5/12)^12)-1)</f>
        <v>8509.508705744756</v>
      </c>
      <c r="C4" s="12"/>
    </row>
    <row r="5" spans="1:2" ht="15">
      <c r="A5" s="1" t="s">
        <v>5</v>
      </c>
      <c r="B5" s="13">
        <v>0.0388</v>
      </c>
    </row>
    <row r="6" spans="1:5" ht="15">
      <c r="A6" s="3" t="s">
        <v>4</v>
      </c>
      <c r="B6" s="2" t="s">
        <v>1</v>
      </c>
      <c r="C6" s="2" t="s">
        <v>2</v>
      </c>
      <c r="D6" s="2" t="s">
        <v>6</v>
      </c>
      <c r="E6" s="4" t="s">
        <v>3</v>
      </c>
    </row>
    <row r="7" spans="1:5" ht="15">
      <c r="A7" s="14"/>
      <c r="B7" s="15"/>
      <c r="C7" s="15"/>
      <c r="D7" s="15"/>
      <c r="E7" s="15">
        <f>B2</f>
        <v>100000</v>
      </c>
    </row>
    <row r="8" spans="1:5" ht="15">
      <c r="A8" s="14">
        <v>1</v>
      </c>
      <c r="B8" s="15">
        <f>B4</f>
        <v>8509.508705744756</v>
      </c>
      <c r="C8" s="15">
        <f aca="true" t="shared" si="0" ref="C8:C19">E7*$B$5/12</f>
        <v>323.3333333333333</v>
      </c>
      <c r="D8" s="15">
        <f aca="true" t="shared" si="1" ref="D8:D19">B8-C8</f>
        <v>8186.175372411423</v>
      </c>
      <c r="E8" s="15">
        <f aca="true" t="shared" si="2" ref="E8:E19">E7-B8+C8</f>
        <v>91813.82462758858</v>
      </c>
    </row>
    <row r="9" spans="1:5" ht="15">
      <c r="A9" s="14">
        <v>2</v>
      </c>
      <c r="B9" s="15">
        <f>B4</f>
        <v>8509.508705744756</v>
      </c>
      <c r="C9" s="15">
        <f t="shared" si="0"/>
        <v>296.8646996292031</v>
      </c>
      <c r="D9" s="15">
        <f t="shared" si="1"/>
        <v>8212.644006115554</v>
      </c>
      <c r="E9" s="15">
        <f t="shared" si="2"/>
        <v>83601.18062147303</v>
      </c>
    </row>
    <row r="10" spans="1:5" ht="15">
      <c r="A10" s="14">
        <v>3</v>
      </c>
      <c r="B10" s="15">
        <f>B4</f>
        <v>8509.508705744756</v>
      </c>
      <c r="C10" s="15">
        <f t="shared" si="0"/>
        <v>270.31048400942944</v>
      </c>
      <c r="D10" s="15">
        <f t="shared" si="1"/>
        <v>8239.198221735327</v>
      </c>
      <c r="E10" s="15">
        <f t="shared" si="2"/>
        <v>75361.98239973771</v>
      </c>
    </row>
    <row r="11" spans="1:5" ht="15">
      <c r="A11" s="14">
        <v>4</v>
      </c>
      <c r="B11" s="15">
        <f>B4</f>
        <v>8509.508705744756</v>
      </c>
      <c r="C11" s="15">
        <f t="shared" si="0"/>
        <v>243.6704097591519</v>
      </c>
      <c r="D11" s="15">
        <f t="shared" si="1"/>
        <v>8265.838295985604</v>
      </c>
      <c r="E11" s="15">
        <f t="shared" si="2"/>
        <v>67096.14410375211</v>
      </c>
    </row>
    <row r="12" spans="1:5" ht="15">
      <c r="A12" s="14">
        <v>5</v>
      </c>
      <c r="B12" s="15">
        <f>B4</f>
        <v>8509.508705744756</v>
      </c>
      <c r="C12" s="15">
        <f t="shared" si="0"/>
        <v>216.94419926879849</v>
      </c>
      <c r="D12" s="15">
        <f t="shared" si="1"/>
        <v>8292.564506475957</v>
      </c>
      <c r="E12" s="15">
        <f t="shared" si="2"/>
        <v>58803.57959727616</v>
      </c>
    </row>
    <row r="13" spans="1:5" ht="15">
      <c r="A13" s="14">
        <v>6</v>
      </c>
      <c r="B13" s="15">
        <f>B4</f>
        <v>8509.508705744756</v>
      </c>
      <c r="C13" s="15">
        <f t="shared" si="0"/>
        <v>190.13157403119294</v>
      </c>
      <c r="D13" s="15">
        <f t="shared" si="1"/>
        <v>8319.377131713563</v>
      </c>
      <c r="E13" s="15">
        <f t="shared" si="2"/>
        <v>50484.202465562594</v>
      </c>
    </row>
    <row r="14" spans="1:5" ht="15">
      <c r="A14" s="14">
        <v>7</v>
      </c>
      <c r="B14" s="15">
        <f>B4</f>
        <v>8509.508705744756</v>
      </c>
      <c r="C14" s="15">
        <f t="shared" si="0"/>
        <v>163.2322546386524</v>
      </c>
      <c r="D14" s="15">
        <f t="shared" si="1"/>
        <v>8346.276451106103</v>
      </c>
      <c r="E14" s="15">
        <f t="shared" si="2"/>
        <v>42137.92601445648</v>
      </c>
    </row>
    <row r="15" spans="1:5" ht="15">
      <c r="A15" s="14">
        <v>8</v>
      </c>
      <c r="B15" s="15">
        <f>B4</f>
        <v>8509.508705744756</v>
      </c>
      <c r="C15" s="15">
        <f t="shared" si="0"/>
        <v>136.24596078007596</v>
      </c>
      <c r="D15" s="15">
        <f t="shared" si="1"/>
        <v>8373.26274496468</v>
      </c>
      <c r="E15" s="15">
        <f t="shared" si="2"/>
        <v>33764.6632694918</v>
      </c>
    </row>
    <row r="16" spans="1:5" ht="15">
      <c r="A16" s="14">
        <v>9</v>
      </c>
      <c r="B16" s="15">
        <f>B4</f>
        <v>8509.508705744756</v>
      </c>
      <c r="C16" s="15">
        <f t="shared" si="0"/>
        <v>109.17241123802349</v>
      </c>
      <c r="D16" s="15">
        <f t="shared" si="1"/>
        <v>8400.336294506733</v>
      </c>
      <c r="E16" s="15">
        <f t="shared" si="2"/>
        <v>25364.32697498507</v>
      </c>
    </row>
    <row r="17" spans="1:5" ht="15">
      <c r="A17" s="14">
        <v>10</v>
      </c>
      <c r="B17" s="15">
        <f>B4</f>
        <v>8509.508705744756</v>
      </c>
      <c r="C17" s="15">
        <f t="shared" si="0"/>
        <v>82.01132388578506</v>
      </c>
      <c r="D17" s="15">
        <f t="shared" si="1"/>
        <v>8427.497381858971</v>
      </c>
      <c r="E17" s="15">
        <f t="shared" si="2"/>
        <v>16936.8295931261</v>
      </c>
    </row>
    <row r="18" spans="1:5" ht="15">
      <c r="A18" s="14">
        <v>11</v>
      </c>
      <c r="B18" s="15">
        <f>B4</f>
        <v>8509.508705744756</v>
      </c>
      <c r="C18" s="15">
        <f t="shared" si="0"/>
        <v>54.76241568444106</v>
      </c>
      <c r="D18" s="15">
        <f t="shared" si="1"/>
        <v>8454.746290060315</v>
      </c>
      <c r="E18" s="15">
        <f t="shared" si="2"/>
        <v>8482.083303065783</v>
      </c>
    </row>
    <row r="19" spans="1:5" ht="15">
      <c r="A19" s="14">
        <v>12</v>
      </c>
      <c r="B19" s="15">
        <f>B4</f>
        <v>8509.508705744756</v>
      </c>
      <c r="C19" s="15">
        <f t="shared" si="0"/>
        <v>27.425402679912697</v>
      </c>
      <c r="D19" s="15">
        <f t="shared" si="1"/>
        <v>8482.083303064843</v>
      </c>
      <c r="E19" s="15">
        <f t="shared" si="2"/>
        <v>9.395826339186897E-10</v>
      </c>
    </row>
    <row r="20" spans="2:5" ht="15">
      <c r="B20" s="6">
        <f>SUM(B8:B19)</f>
        <v>102114.10446893705</v>
      </c>
      <c r="C20" s="6">
        <f>SUM(C8:C19)</f>
        <v>2114.1044689379996</v>
      </c>
      <c r="D20" s="6">
        <f>SUM(D8:D19)</f>
        <v>99999.99999999907</v>
      </c>
      <c r="E20" s="6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6" topLeftCell="BM19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19</v>
      </c>
    </row>
    <row r="2" spans="1:2" ht="15">
      <c r="A2" s="1" t="s">
        <v>7</v>
      </c>
      <c r="B2" s="5">
        <f>'試算總表'!B7</f>
        <v>100000</v>
      </c>
    </row>
    <row r="3" ht="15">
      <c r="B3" s="10">
        <f>B2*(1+B5/12)^24</f>
        <v>110230.3502093025</v>
      </c>
    </row>
    <row r="4" spans="1:3" ht="15">
      <c r="A4" s="1" t="s">
        <v>0</v>
      </c>
      <c r="B4" s="11">
        <f>B3*(B5/12)/(((1+B5/12)^24)-1)</f>
        <v>4381.76681814421</v>
      </c>
      <c r="C4" s="12"/>
    </row>
    <row r="5" spans="1:2" ht="15">
      <c r="A5" s="1" t="s">
        <v>5</v>
      </c>
      <c r="B5" s="13">
        <v>0.0488</v>
      </c>
    </row>
    <row r="6" spans="1:5" ht="15">
      <c r="A6" s="3" t="s">
        <v>4</v>
      </c>
      <c r="B6" s="2" t="s">
        <v>1</v>
      </c>
      <c r="C6" s="2" t="s">
        <v>2</v>
      </c>
      <c r="D6" s="2" t="s">
        <v>6</v>
      </c>
      <c r="E6" s="4" t="s">
        <v>3</v>
      </c>
    </row>
    <row r="7" spans="1:5" ht="15">
      <c r="A7" s="14"/>
      <c r="B7" s="15"/>
      <c r="C7" s="15"/>
      <c r="D7" s="15"/>
      <c r="E7" s="15">
        <f>B2</f>
        <v>100000</v>
      </c>
    </row>
    <row r="8" spans="1:5" ht="15">
      <c r="A8" s="14">
        <v>1</v>
      </c>
      <c r="B8" s="15">
        <f>B4</f>
        <v>4381.76681814421</v>
      </c>
      <c r="C8" s="15">
        <f aca="true" t="shared" si="0" ref="C8:C31">E7*$B$5/12</f>
        <v>406.6666666666667</v>
      </c>
      <c r="D8" s="15">
        <f aca="true" t="shared" si="1" ref="D8:D31">B8-C8</f>
        <v>3975.100151477544</v>
      </c>
      <c r="E8" s="15">
        <f aca="true" t="shared" si="2" ref="E8:E31">E7-B8+C8</f>
        <v>96024.89984852246</v>
      </c>
    </row>
    <row r="9" spans="1:5" ht="15">
      <c r="A9" s="14">
        <v>2</v>
      </c>
      <c r="B9" s="15">
        <f>B4</f>
        <v>4381.76681814421</v>
      </c>
      <c r="C9" s="15">
        <f t="shared" si="0"/>
        <v>390.50125938399134</v>
      </c>
      <c r="D9" s="15">
        <f t="shared" si="1"/>
        <v>3991.265558760219</v>
      </c>
      <c r="E9" s="15">
        <f t="shared" si="2"/>
        <v>92033.63428976224</v>
      </c>
    </row>
    <row r="10" spans="1:5" ht="15">
      <c r="A10" s="14">
        <v>3</v>
      </c>
      <c r="B10" s="15">
        <f>B4</f>
        <v>4381.76681814421</v>
      </c>
      <c r="C10" s="15">
        <f t="shared" si="0"/>
        <v>374.27011277836647</v>
      </c>
      <c r="D10" s="15">
        <f t="shared" si="1"/>
        <v>4007.496705365844</v>
      </c>
      <c r="E10" s="15">
        <f t="shared" si="2"/>
        <v>88026.13758439639</v>
      </c>
    </row>
    <row r="11" spans="1:5" ht="15">
      <c r="A11" s="14">
        <v>4</v>
      </c>
      <c r="B11" s="15">
        <f>B4</f>
        <v>4381.76681814421</v>
      </c>
      <c r="C11" s="15">
        <f t="shared" si="0"/>
        <v>357.97295950987865</v>
      </c>
      <c r="D11" s="15">
        <f t="shared" si="1"/>
        <v>4023.7938586343316</v>
      </c>
      <c r="E11" s="15">
        <f t="shared" si="2"/>
        <v>84002.34372576205</v>
      </c>
    </row>
    <row r="12" spans="1:5" ht="15">
      <c r="A12" s="14">
        <v>5</v>
      </c>
      <c r="B12" s="15">
        <f>B4</f>
        <v>4381.76681814421</v>
      </c>
      <c r="C12" s="15">
        <f t="shared" si="0"/>
        <v>341.60953115143235</v>
      </c>
      <c r="D12" s="15">
        <f t="shared" si="1"/>
        <v>4040.157286992778</v>
      </c>
      <c r="E12" s="15">
        <f t="shared" si="2"/>
        <v>79962.18643876928</v>
      </c>
    </row>
    <row r="13" spans="1:5" ht="15">
      <c r="A13" s="14">
        <v>6</v>
      </c>
      <c r="B13" s="15">
        <f>B4</f>
        <v>4381.76681814421</v>
      </c>
      <c r="C13" s="15">
        <f t="shared" si="0"/>
        <v>325.1795581843284</v>
      </c>
      <c r="D13" s="15">
        <f t="shared" si="1"/>
        <v>4056.587259959882</v>
      </c>
      <c r="E13" s="15">
        <f t="shared" si="2"/>
        <v>75905.5991788094</v>
      </c>
    </row>
    <row r="14" spans="1:5" ht="15">
      <c r="A14" s="14">
        <v>7</v>
      </c>
      <c r="B14" s="15">
        <f>B4</f>
        <v>4381.76681814421</v>
      </c>
      <c r="C14" s="15">
        <f t="shared" si="0"/>
        <v>308.68276999382493</v>
      </c>
      <c r="D14" s="15">
        <f t="shared" si="1"/>
        <v>4073.0840481503856</v>
      </c>
      <c r="E14" s="15">
        <f t="shared" si="2"/>
        <v>71832.51513065901</v>
      </c>
    </row>
    <row r="15" spans="1:5" ht="15">
      <c r="A15" s="14">
        <v>8</v>
      </c>
      <c r="B15" s="15">
        <f>B4</f>
        <v>4381.76681814421</v>
      </c>
      <c r="C15" s="15">
        <f t="shared" si="0"/>
        <v>292.11889486468</v>
      </c>
      <c r="D15" s="15">
        <f t="shared" si="1"/>
        <v>4089.6479232795305</v>
      </c>
      <c r="E15" s="15">
        <f t="shared" si="2"/>
        <v>67742.86720737947</v>
      </c>
    </row>
    <row r="16" spans="1:5" ht="15">
      <c r="A16" s="14">
        <v>9</v>
      </c>
      <c r="B16" s="15">
        <f>B4</f>
        <v>4381.76681814421</v>
      </c>
      <c r="C16" s="15">
        <f t="shared" si="0"/>
        <v>275.4876599766765</v>
      </c>
      <c r="D16" s="15">
        <f t="shared" si="1"/>
        <v>4106.279158167534</v>
      </c>
      <c r="E16" s="15">
        <f t="shared" si="2"/>
        <v>63636.58804921194</v>
      </c>
    </row>
    <row r="17" spans="1:5" ht="15">
      <c r="A17" s="14">
        <v>10</v>
      </c>
      <c r="B17" s="15">
        <f>B4</f>
        <v>4381.76681814421</v>
      </c>
      <c r="C17" s="15">
        <f t="shared" si="0"/>
        <v>258.78879140012856</v>
      </c>
      <c r="D17" s="15">
        <f t="shared" si="1"/>
        <v>4122.978026744082</v>
      </c>
      <c r="E17" s="15">
        <f t="shared" si="2"/>
        <v>59513.61002246785</v>
      </c>
    </row>
    <row r="18" spans="1:5" ht="15">
      <c r="A18" s="14">
        <v>11</v>
      </c>
      <c r="B18" s="15">
        <f>B4</f>
        <v>4381.76681814421</v>
      </c>
      <c r="C18" s="15">
        <f t="shared" si="0"/>
        <v>242.0220140913693</v>
      </c>
      <c r="D18" s="15">
        <f t="shared" si="1"/>
        <v>4139.744804052842</v>
      </c>
      <c r="E18" s="15">
        <f t="shared" si="2"/>
        <v>55373.865218415005</v>
      </c>
    </row>
    <row r="19" spans="1:5" ht="15">
      <c r="A19" s="14">
        <v>12</v>
      </c>
      <c r="B19" s="15">
        <f>B4</f>
        <v>4381.76681814421</v>
      </c>
      <c r="C19" s="15">
        <f t="shared" si="0"/>
        <v>225.18705188822105</v>
      </c>
      <c r="D19" s="15">
        <f t="shared" si="1"/>
        <v>4156.579766255989</v>
      </c>
      <c r="E19" s="15">
        <f t="shared" si="2"/>
        <v>51217.28545215901</v>
      </c>
    </row>
    <row r="20" spans="1:5" ht="15">
      <c r="A20" s="14">
        <v>13</v>
      </c>
      <c r="B20" s="15">
        <f>B4</f>
        <v>4381.76681814421</v>
      </c>
      <c r="C20" s="15">
        <f t="shared" si="0"/>
        <v>208.28362750544667</v>
      </c>
      <c r="D20" s="15">
        <f t="shared" si="1"/>
        <v>4173.4831906387635</v>
      </c>
      <c r="E20" s="15">
        <f t="shared" si="2"/>
        <v>47043.80226152024</v>
      </c>
    </row>
    <row r="21" spans="1:5" ht="15">
      <c r="A21" s="14">
        <v>14</v>
      </c>
      <c r="B21" s="15">
        <f>B4</f>
        <v>4381.76681814421</v>
      </c>
      <c r="C21" s="15">
        <f t="shared" si="0"/>
        <v>191.31146253018233</v>
      </c>
      <c r="D21" s="15">
        <f t="shared" si="1"/>
        <v>4190.455355614028</v>
      </c>
      <c r="E21" s="15">
        <f t="shared" si="2"/>
        <v>42853.34690590621</v>
      </c>
    </row>
    <row r="22" spans="1:5" ht="15">
      <c r="A22" s="14">
        <v>15</v>
      </c>
      <c r="B22" s="15">
        <f>B4</f>
        <v>4381.76681814421</v>
      </c>
      <c r="C22" s="15">
        <f t="shared" si="0"/>
        <v>174.27027741735193</v>
      </c>
      <c r="D22" s="15">
        <f t="shared" si="1"/>
        <v>4207.496540726858</v>
      </c>
      <c r="E22" s="15">
        <f t="shared" si="2"/>
        <v>38645.85036517935</v>
      </c>
    </row>
    <row r="23" spans="1:5" ht="15">
      <c r="A23" s="14">
        <v>16</v>
      </c>
      <c r="B23" s="15">
        <f>B4</f>
        <v>4381.76681814421</v>
      </c>
      <c r="C23" s="15">
        <f t="shared" si="0"/>
        <v>157.1597914850627</v>
      </c>
      <c r="D23" s="15">
        <f t="shared" si="1"/>
        <v>4224.607026659148</v>
      </c>
      <c r="E23" s="15">
        <f t="shared" si="2"/>
        <v>34421.2433385202</v>
      </c>
    </row>
    <row r="24" spans="1:5" ht="15">
      <c r="A24" s="14">
        <v>17</v>
      </c>
      <c r="B24" s="15">
        <f>B4</f>
        <v>4381.76681814421</v>
      </c>
      <c r="C24" s="15">
        <f t="shared" si="0"/>
        <v>139.97972290998217</v>
      </c>
      <c r="D24" s="15">
        <f t="shared" si="1"/>
        <v>4241.787095234228</v>
      </c>
      <c r="E24" s="15">
        <f t="shared" si="2"/>
        <v>30179.456243285975</v>
      </c>
    </row>
    <row r="25" spans="1:5" ht="15">
      <c r="A25" s="14">
        <v>18</v>
      </c>
      <c r="B25" s="15">
        <f>B4</f>
        <v>4381.76681814421</v>
      </c>
      <c r="C25" s="15">
        <f t="shared" si="0"/>
        <v>122.7297887226963</v>
      </c>
      <c r="D25" s="15">
        <f t="shared" si="1"/>
        <v>4259.0370294215145</v>
      </c>
      <c r="E25" s="15">
        <f t="shared" si="2"/>
        <v>25920.41921386446</v>
      </c>
    </row>
    <row r="26" spans="1:5" ht="15">
      <c r="A26" s="14">
        <v>19</v>
      </c>
      <c r="B26" s="15">
        <f>B4</f>
        <v>4381.76681814421</v>
      </c>
      <c r="C26" s="15">
        <f t="shared" si="0"/>
        <v>105.40970480304883</v>
      </c>
      <c r="D26" s="15">
        <f t="shared" si="1"/>
        <v>4276.3571133411615</v>
      </c>
      <c r="E26" s="15">
        <f t="shared" si="2"/>
        <v>21644.0621005233</v>
      </c>
    </row>
    <row r="27" spans="1:5" ht="15">
      <c r="A27" s="14">
        <v>20</v>
      </c>
      <c r="B27" s="15">
        <f>B4</f>
        <v>4381.76681814421</v>
      </c>
      <c r="C27" s="15">
        <f t="shared" si="0"/>
        <v>88.01918587546142</v>
      </c>
      <c r="D27" s="15">
        <f t="shared" si="1"/>
        <v>4293.747632268749</v>
      </c>
      <c r="E27" s="15">
        <f t="shared" si="2"/>
        <v>17350.314468254554</v>
      </c>
    </row>
    <row r="28" spans="1:5" ht="15">
      <c r="A28" s="14">
        <v>21</v>
      </c>
      <c r="B28" s="15">
        <f>B4</f>
        <v>4381.76681814421</v>
      </c>
      <c r="C28" s="15">
        <f t="shared" si="0"/>
        <v>70.55794550423519</v>
      </c>
      <c r="D28" s="15">
        <f t="shared" si="1"/>
        <v>4311.208872639975</v>
      </c>
      <c r="E28" s="15">
        <f t="shared" si="2"/>
        <v>13039.10559561458</v>
      </c>
    </row>
    <row r="29" spans="1:5" ht="15">
      <c r="A29" s="14">
        <v>22</v>
      </c>
      <c r="B29" s="15">
        <f>B4</f>
        <v>4381.76681814421</v>
      </c>
      <c r="C29" s="15">
        <f t="shared" si="0"/>
        <v>53.025696088832625</v>
      </c>
      <c r="D29" s="15">
        <f t="shared" si="1"/>
        <v>4328.741122055378</v>
      </c>
      <c r="E29" s="15">
        <f t="shared" si="2"/>
        <v>8710.364473559202</v>
      </c>
    </row>
    <row r="30" spans="1:5" ht="15">
      <c r="A30" s="14">
        <v>23</v>
      </c>
      <c r="B30" s="15">
        <f>B4</f>
        <v>4381.76681814421</v>
      </c>
      <c r="C30" s="15">
        <f t="shared" si="0"/>
        <v>35.422148859140755</v>
      </c>
      <c r="D30" s="15">
        <f t="shared" si="1"/>
        <v>4346.344669285069</v>
      </c>
      <c r="E30" s="15">
        <f t="shared" si="2"/>
        <v>4364.019804274133</v>
      </c>
    </row>
    <row r="31" spans="1:5" ht="15">
      <c r="A31" s="14">
        <v>24</v>
      </c>
      <c r="B31" s="15">
        <f>B4</f>
        <v>4381.76681814421</v>
      </c>
      <c r="C31" s="15">
        <f t="shared" si="0"/>
        <v>17.74701387071481</v>
      </c>
      <c r="D31" s="15">
        <f t="shared" si="1"/>
        <v>4364.0198042734955</v>
      </c>
      <c r="E31" s="15">
        <f t="shared" si="2"/>
        <v>6.374563099598163E-10</v>
      </c>
    </row>
    <row r="32" spans="2:5" ht="15">
      <c r="B32" s="6">
        <f>SUM(B8:B31)</f>
        <v>105162.40363546109</v>
      </c>
      <c r="C32" s="6">
        <f>SUM(C8:C31)</f>
        <v>5162.40363546172</v>
      </c>
      <c r="D32" s="6">
        <f>SUM(D8:D31)</f>
        <v>99999.99999999933</v>
      </c>
      <c r="E32" s="6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6" topLeftCell="BM7" activePane="bottomLeft" state="frozen"/>
      <selection pane="topLeft" activeCell="A1" sqref="A1"/>
      <selection pane="bottomLeft" activeCell="B6" sqref="B6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20</v>
      </c>
    </row>
    <row r="2" spans="1:2" ht="15">
      <c r="A2" s="1" t="s">
        <v>7</v>
      </c>
      <c r="B2" s="5">
        <f>'試算總表'!B10</f>
        <v>100000</v>
      </c>
    </row>
    <row r="3" ht="15">
      <c r="B3" s="10">
        <f>B2*(1+B5/12)^36</f>
        <v>122852.04655961313</v>
      </c>
    </row>
    <row r="4" spans="1:3" ht="15">
      <c r="A4" s="1" t="s">
        <v>0</v>
      </c>
      <c r="B4" s="11">
        <f>B3*(B5/12)/(((1+B5/12)^36)-1)</f>
        <v>3082.226056957469</v>
      </c>
      <c r="C4" s="12"/>
    </row>
    <row r="5" spans="1:2" ht="15">
      <c r="A5" s="1" t="s">
        <v>5</v>
      </c>
      <c r="B5" s="13">
        <v>0.0688</v>
      </c>
    </row>
    <row r="6" spans="1:5" ht="15">
      <c r="A6" s="3" t="s">
        <v>4</v>
      </c>
      <c r="B6" s="2" t="s">
        <v>1</v>
      </c>
      <c r="C6" s="2" t="s">
        <v>2</v>
      </c>
      <c r="D6" s="2" t="s">
        <v>6</v>
      </c>
      <c r="E6" s="4" t="s">
        <v>3</v>
      </c>
    </row>
    <row r="7" spans="1:5" ht="15">
      <c r="A7" s="14"/>
      <c r="B7" s="15"/>
      <c r="C7" s="15"/>
      <c r="D7" s="15"/>
      <c r="E7" s="15">
        <f>B2</f>
        <v>100000</v>
      </c>
    </row>
    <row r="8" spans="1:5" ht="15">
      <c r="A8" s="14">
        <v>1</v>
      </c>
      <c r="B8" s="15">
        <f>B4</f>
        <v>3082.226056957469</v>
      </c>
      <c r="C8" s="15">
        <f aca="true" t="shared" si="0" ref="C8:C39">E7*$B$5/12</f>
        <v>573.3333333333334</v>
      </c>
      <c r="D8" s="15">
        <f aca="true" t="shared" si="1" ref="D8:D39">B8-C8</f>
        <v>2508.8927236241357</v>
      </c>
      <c r="E8" s="15">
        <f aca="true" t="shared" si="2" ref="E8:E39">E7-B8+C8</f>
        <v>97491.10727637586</v>
      </c>
    </row>
    <row r="9" spans="1:5" ht="15">
      <c r="A9" s="14">
        <v>2</v>
      </c>
      <c r="B9" s="15">
        <f>B4</f>
        <v>3082.226056957469</v>
      </c>
      <c r="C9" s="15">
        <f t="shared" si="0"/>
        <v>558.9490150512216</v>
      </c>
      <c r="D9" s="15">
        <f t="shared" si="1"/>
        <v>2523.2770419062476</v>
      </c>
      <c r="E9" s="15">
        <f t="shared" si="2"/>
        <v>94967.83023446961</v>
      </c>
    </row>
    <row r="10" spans="1:5" ht="15">
      <c r="A10" s="14">
        <v>3</v>
      </c>
      <c r="B10" s="15">
        <f>B4</f>
        <v>3082.226056957469</v>
      </c>
      <c r="C10" s="15">
        <f t="shared" si="0"/>
        <v>544.4822266776258</v>
      </c>
      <c r="D10" s="15">
        <f t="shared" si="1"/>
        <v>2537.743830279843</v>
      </c>
      <c r="E10" s="15">
        <f t="shared" si="2"/>
        <v>92430.08640418977</v>
      </c>
    </row>
    <row r="11" spans="1:5" ht="15">
      <c r="A11" s="14">
        <v>4</v>
      </c>
      <c r="B11" s="15">
        <f>B4</f>
        <v>3082.226056957469</v>
      </c>
      <c r="C11" s="15">
        <f t="shared" si="0"/>
        <v>529.9324953840213</v>
      </c>
      <c r="D11" s="15">
        <f t="shared" si="1"/>
        <v>2552.2935615734477</v>
      </c>
      <c r="E11" s="15">
        <f t="shared" si="2"/>
        <v>89877.79284261633</v>
      </c>
    </row>
    <row r="12" spans="1:5" ht="15">
      <c r="A12" s="14">
        <v>5</v>
      </c>
      <c r="B12" s="15">
        <f>B4</f>
        <v>3082.226056957469</v>
      </c>
      <c r="C12" s="15">
        <f t="shared" si="0"/>
        <v>515.2993456310003</v>
      </c>
      <c r="D12" s="15">
        <f t="shared" si="1"/>
        <v>2566.9267113264686</v>
      </c>
      <c r="E12" s="15">
        <f t="shared" si="2"/>
        <v>87310.86613128986</v>
      </c>
    </row>
    <row r="13" spans="1:5" ht="15">
      <c r="A13" s="14">
        <v>6</v>
      </c>
      <c r="B13" s="15">
        <f>B4</f>
        <v>3082.226056957469</v>
      </c>
      <c r="C13" s="15">
        <f t="shared" si="0"/>
        <v>500.5822991527286</v>
      </c>
      <c r="D13" s="15">
        <f t="shared" si="1"/>
        <v>2581.6437578047407</v>
      </c>
      <c r="E13" s="15">
        <f t="shared" si="2"/>
        <v>84729.22237348511</v>
      </c>
    </row>
    <row r="14" spans="1:5" ht="15">
      <c r="A14" s="14">
        <v>7</v>
      </c>
      <c r="B14" s="15">
        <f>B4</f>
        <v>3082.226056957469</v>
      </c>
      <c r="C14" s="15">
        <f t="shared" si="0"/>
        <v>485.7808749413146</v>
      </c>
      <c r="D14" s="15">
        <f t="shared" si="1"/>
        <v>2596.4451820161544</v>
      </c>
      <c r="E14" s="15">
        <f t="shared" si="2"/>
        <v>82132.77719146895</v>
      </c>
    </row>
    <row r="15" spans="1:5" ht="15">
      <c r="A15" s="14">
        <v>8</v>
      </c>
      <c r="B15" s="15">
        <f>B4</f>
        <v>3082.226056957469</v>
      </c>
      <c r="C15" s="15">
        <f t="shared" si="0"/>
        <v>470.8945892310887</v>
      </c>
      <c r="D15" s="15">
        <f t="shared" si="1"/>
        <v>2611.3314677263807</v>
      </c>
      <c r="E15" s="15">
        <f t="shared" si="2"/>
        <v>79521.44572374257</v>
      </c>
    </row>
    <row r="16" spans="1:5" ht="15">
      <c r="A16" s="14">
        <v>9</v>
      </c>
      <c r="B16" s="15">
        <f>B4</f>
        <v>3082.226056957469</v>
      </c>
      <c r="C16" s="15">
        <f t="shared" si="0"/>
        <v>455.9229554827907</v>
      </c>
      <c r="D16" s="15">
        <f t="shared" si="1"/>
        <v>2626.3031014746784</v>
      </c>
      <c r="E16" s="15">
        <f t="shared" si="2"/>
        <v>76895.14262226789</v>
      </c>
    </row>
    <row r="17" spans="1:5" ht="15">
      <c r="A17" s="14">
        <v>10</v>
      </c>
      <c r="B17" s="15">
        <f>B4</f>
        <v>3082.226056957469</v>
      </c>
      <c r="C17" s="15">
        <f t="shared" si="0"/>
        <v>440.86548436766924</v>
      </c>
      <c r="D17" s="15">
        <f t="shared" si="1"/>
        <v>2641.3605725898</v>
      </c>
      <c r="E17" s="15">
        <f t="shared" si="2"/>
        <v>74253.78204967808</v>
      </c>
    </row>
    <row r="18" spans="1:5" ht="15">
      <c r="A18" s="14">
        <v>11</v>
      </c>
      <c r="B18" s="15">
        <f>B4</f>
        <v>3082.226056957469</v>
      </c>
      <c r="C18" s="15">
        <f t="shared" si="0"/>
        <v>425.72168375148766</v>
      </c>
      <c r="D18" s="15">
        <f t="shared" si="1"/>
        <v>2656.5043732059817</v>
      </c>
      <c r="E18" s="15">
        <f t="shared" si="2"/>
        <v>71597.27767647209</v>
      </c>
    </row>
    <row r="19" spans="1:5" ht="15">
      <c r="A19" s="14">
        <v>12</v>
      </c>
      <c r="B19" s="15">
        <f>B4</f>
        <v>3082.226056957469</v>
      </c>
      <c r="C19" s="15">
        <f t="shared" si="0"/>
        <v>410.49105867843997</v>
      </c>
      <c r="D19" s="15">
        <f t="shared" si="1"/>
        <v>2671.7349982790292</v>
      </c>
      <c r="E19" s="15">
        <f t="shared" si="2"/>
        <v>68925.54267819306</v>
      </c>
    </row>
    <row r="20" spans="1:5" ht="15">
      <c r="A20" s="14">
        <v>13</v>
      </c>
      <c r="B20" s="15">
        <f>B4</f>
        <v>3082.226056957469</v>
      </c>
      <c r="C20" s="15">
        <f t="shared" si="0"/>
        <v>395.17311135497357</v>
      </c>
      <c r="D20" s="15">
        <f t="shared" si="1"/>
        <v>2687.0529456024956</v>
      </c>
      <c r="E20" s="15">
        <f t="shared" si="2"/>
        <v>66238.48973259056</v>
      </c>
    </row>
    <row r="21" spans="1:5" ht="15">
      <c r="A21" s="14">
        <v>14</v>
      </c>
      <c r="B21" s="15">
        <f>B4</f>
        <v>3082.226056957469</v>
      </c>
      <c r="C21" s="15">
        <f t="shared" si="0"/>
        <v>379.7673411335192</v>
      </c>
      <c r="D21" s="15">
        <f t="shared" si="1"/>
        <v>2702.45871582395</v>
      </c>
      <c r="E21" s="15">
        <f t="shared" si="2"/>
        <v>63536.03101676661</v>
      </c>
    </row>
    <row r="22" spans="1:5" ht="15">
      <c r="A22" s="14">
        <v>15</v>
      </c>
      <c r="B22" s="15">
        <f>B4</f>
        <v>3082.226056957469</v>
      </c>
      <c r="C22" s="15">
        <f t="shared" si="0"/>
        <v>364.2732444961286</v>
      </c>
      <c r="D22" s="15">
        <f t="shared" si="1"/>
        <v>2717.9528124613407</v>
      </c>
      <c r="E22" s="15">
        <f t="shared" si="2"/>
        <v>60818.07820430527</v>
      </c>
    </row>
    <row r="23" spans="1:5" ht="15">
      <c r="A23" s="14">
        <v>16</v>
      </c>
      <c r="B23" s="15">
        <f>B4</f>
        <v>3082.226056957469</v>
      </c>
      <c r="C23" s="15">
        <f t="shared" si="0"/>
        <v>348.6903150380169</v>
      </c>
      <c r="D23" s="15">
        <f t="shared" si="1"/>
        <v>2733.5357419194524</v>
      </c>
      <c r="E23" s="15">
        <f t="shared" si="2"/>
        <v>58084.54246238581</v>
      </c>
    </row>
    <row r="24" spans="1:5" ht="15">
      <c r="A24" s="14">
        <v>17</v>
      </c>
      <c r="B24" s="15">
        <f>B4</f>
        <v>3082.226056957469</v>
      </c>
      <c r="C24" s="15">
        <f t="shared" si="0"/>
        <v>333.018043451012</v>
      </c>
      <c r="D24" s="15">
        <f t="shared" si="1"/>
        <v>2749.208013506457</v>
      </c>
      <c r="E24" s="15">
        <f t="shared" si="2"/>
        <v>55335.33444887935</v>
      </c>
    </row>
    <row r="25" spans="1:5" ht="15">
      <c r="A25" s="14">
        <v>18</v>
      </c>
      <c r="B25" s="15">
        <f>B4</f>
        <v>3082.226056957469</v>
      </c>
      <c r="C25" s="15">
        <f t="shared" si="0"/>
        <v>317.25591750690825</v>
      </c>
      <c r="D25" s="15">
        <f t="shared" si="1"/>
        <v>2764.970139450561</v>
      </c>
      <c r="E25" s="15">
        <f t="shared" si="2"/>
        <v>52570.36430942879</v>
      </c>
    </row>
    <row r="26" spans="1:5" ht="15">
      <c r="A26" s="14">
        <v>19</v>
      </c>
      <c r="B26" s="15">
        <f>B4</f>
        <v>3082.226056957469</v>
      </c>
      <c r="C26" s="15">
        <f t="shared" si="0"/>
        <v>301.40342204072505</v>
      </c>
      <c r="D26" s="15">
        <f t="shared" si="1"/>
        <v>2780.822634916744</v>
      </c>
      <c r="E26" s="15">
        <f t="shared" si="2"/>
        <v>49789.541674512046</v>
      </c>
    </row>
    <row r="27" spans="1:5" ht="15">
      <c r="A27" s="14">
        <v>20</v>
      </c>
      <c r="B27" s="15">
        <f>B4</f>
        <v>3082.226056957469</v>
      </c>
      <c r="C27" s="15">
        <f t="shared" si="0"/>
        <v>285.46003893386904</v>
      </c>
      <c r="D27" s="15">
        <f t="shared" si="1"/>
        <v>2796.7660180236003</v>
      </c>
      <c r="E27" s="15">
        <f t="shared" si="2"/>
        <v>46992.77565648844</v>
      </c>
    </row>
    <row r="28" spans="1:5" ht="15">
      <c r="A28" s="14">
        <v>21</v>
      </c>
      <c r="B28" s="15">
        <f>B4</f>
        <v>3082.226056957469</v>
      </c>
      <c r="C28" s="15">
        <f t="shared" si="0"/>
        <v>269.4252470972004</v>
      </c>
      <c r="D28" s="15">
        <f t="shared" si="1"/>
        <v>2812.8008098602686</v>
      </c>
      <c r="E28" s="15">
        <f t="shared" si="2"/>
        <v>44179.97484662817</v>
      </c>
    </row>
    <row r="29" spans="1:5" ht="15">
      <c r="A29" s="14">
        <v>22</v>
      </c>
      <c r="B29" s="15">
        <f>B4</f>
        <v>3082.226056957469</v>
      </c>
      <c r="C29" s="15">
        <f t="shared" si="0"/>
        <v>253.2985224540015</v>
      </c>
      <c r="D29" s="15">
        <f t="shared" si="1"/>
        <v>2828.9275345034675</v>
      </c>
      <c r="E29" s="15">
        <f t="shared" si="2"/>
        <v>41351.0473121247</v>
      </c>
    </row>
    <row r="30" spans="1:5" ht="15">
      <c r="A30" s="14">
        <v>23</v>
      </c>
      <c r="B30" s="15">
        <f>B4</f>
        <v>3082.226056957469</v>
      </c>
      <c r="C30" s="15">
        <f t="shared" si="0"/>
        <v>237.07933792284825</v>
      </c>
      <c r="D30" s="15">
        <f t="shared" si="1"/>
        <v>2845.146719034621</v>
      </c>
      <c r="E30" s="15">
        <f t="shared" si="2"/>
        <v>38505.900593090075</v>
      </c>
    </row>
    <row r="31" spans="1:5" ht="15">
      <c r="A31" s="14">
        <v>24</v>
      </c>
      <c r="B31" s="15">
        <f>B4</f>
        <v>3082.226056957469</v>
      </c>
      <c r="C31" s="15">
        <f t="shared" si="0"/>
        <v>220.76716340038308</v>
      </c>
      <c r="D31" s="15">
        <f t="shared" si="1"/>
        <v>2861.458893557086</v>
      </c>
      <c r="E31" s="15">
        <f t="shared" si="2"/>
        <v>35644.44169953299</v>
      </c>
    </row>
    <row r="32" spans="1:5" ht="15">
      <c r="A32" s="14">
        <v>25</v>
      </c>
      <c r="B32" s="15">
        <f>B4</f>
        <v>3082.226056957469</v>
      </c>
      <c r="C32" s="15">
        <f t="shared" si="0"/>
        <v>204.36146574398913</v>
      </c>
      <c r="D32" s="15">
        <f t="shared" si="1"/>
        <v>2877.86459121348</v>
      </c>
      <c r="E32" s="15">
        <f t="shared" si="2"/>
        <v>32766.57710831951</v>
      </c>
    </row>
    <row r="33" spans="1:5" ht="15">
      <c r="A33" s="14">
        <v>26</v>
      </c>
      <c r="B33" s="15">
        <f>B4</f>
        <v>3082.226056957469</v>
      </c>
      <c r="C33" s="15">
        <f t="shared" si="0"/>
        <v>187.8617087543652</v>
      </c>
      <c r="D33" s="15">
        <f t="shared" si="1"/>
        <v>2894.364348203104</v>
      </c>
      <c r="E33" s="15">
        <f t="shared" si="2"/>
        <v>29872.212760116407</v>
      </c>
    </row>
    <row r="34" spans="1:5" ht="15">
      <c r="A34" s="14">
        <v>27</v>
      </c>
      <c r="B34" s="15">
        <f>B4</f>
        <v>3082.226056957469</v>
      </c>
      <c r="C34" s="15">
        <f t="shared" si="0"/>
        <v>171.26735315800076</v>
      </c>
      <c r="D34" s="15">
        <f t="shared" si="1"/>
        <v>2910.9587037994684</v>
      </c>
      <c r="E34" s="15">
        <f t="shared" si="2"/>
        <v>26961.25405631694</v>
      </c>
    </row>
    <row r="35" spans="1:5" ht="15">
      <c r="A35" s="14">
        <v>28</v>
      </c>
      <c r="B35" s="15">
        <f>B4</f>
        <v>3082.226056957469</v>
      </c>
      <c r="C35" s="15">
        <f t="shared" si="0"/>
        <v>154.57785658955046</v>
      </c>
      <c r="D35" s="15">
        <f t="shared" si="1"/>
        <v>2927.648200367919</v>
      </c>
      <c r="E35" s="15">
        <f t="shared" si="2"/>
        <v>24033.60585594902</v>
      </c>
    </row>
    <row r="36" spans="1:5" ht="15">
      <c r="A36" s="14">
        <v>29</v>
      </c>
      <c r="B36" s="15">
        <f>B4</f>
        <v>3082.226056957469</v>
      </c>
      <c r="C36" s="15">
        <f t="shared" si="0"/>
        <v>137.7926735741077</v>
      </c>
      <c r="D36" s="15">
        <f t="shared" si="1"/>
        <v>2944.4333833833616</v>
      </c>
      <c r="E36" s="15">
        <f t="shared" si="2"/>
        <v>21089.17247256566</v>
      </c>
    </row>
    <row r="37" spans="1:5" ht="15">
      <c r="A37" s="14">
        <v>30</v>
      </c>
      <c r="B37" s="15">
        <f>B4</f>
        <v>3082.226056957469</v>
      </c>
      <c r="C37" s="15">
        <f t="shared" si="0"/>
        <v>120.91125550937646</v>
      </c>
      <c r="D37" s="15">
        <f t="shared" si="1"/>
        <v>2961.3148014480926</v>
      </c>
      <c r="E37" s="15">
        <f t="shared" si="2"/>
        <v>18127.85767111757</v>
      </c>
    </row>
    <row r="38" spans="1:5" ht="15">
      <c r="A38" s="14">
        <v>31</v>
      </c>
      <c r="B38" s="15">
        <f>B4</f>
        <v>3082.226056957469</v>
      </c>
      <c r="C38" s="15">
        <f t="shared" si="0"/>
        <v>103.93305064774074</v>
      </c>
      <c r="D38" s="15">
        <f t="shared" si="1"/>
        <v>2978.2930063097283</v>
      </c>
      <c r="E38" s="15">
        <f t="shared" si="2"/>
        <v>15149.564664807842</v>
      </c>
    </row>
    <row r="39" spans="1:5" ht="15">
      <c r="A39" s="14">
        <v>32</v>
      </c>
      <c r="B39" s="15">
        <f>B4</f>
        <v>3082.226056957469</v>
      </c>
      <c r="C39" s="15">
        <f t="shared" si="0"/>
        <v>86.85750407823163</v>
      </c>
      <c r="D39" s="15">
        <f t="shared" si="1"/>
        <v>2995.3685528792375</v>
      </c>
      <c r="E39" s="15">
        <f t="shared" si="2"/>
        <v>12154.196111928604</v>
      </c>
    </row>
    <row r="40" spans="1:5" ht="15">
      <c r="A40" s="14">
        <v>33</v>
      </c>
      <c r="B40" s="15">
        <f>B4</f>
        <v>3082.226056957469</v>
      </c>
      <c r="C40" s="15">
        <f>E39*$B$5/12</f>
        <v>69.68405770839067</v>
      </c>
      <c r="D40" s="15">
        <f>B40-C40</f>
        <v>3012.5419992490783</v>
      </c>
      <c r="E40" s="15">
        <f>E39-B40+C40</f>
        <v>9141.654112679525</v>
      </c>
    </row>
    <row r="41" spans="1:5" ht="15">
      <c r="A41" s="14">
        <v>34</v>
      </c>
      <c r="B41" s="15">
        <f>B4</f>
        <v>3082.226056957469</v>
      </c>
      <c r="C41" s="15">
        <f>E40*$B$5/12</f>
        <v>52.41215024602928</v>
      </c>
      <c r="D41" s="15">
        <f>B41-C41</f>
        <v>3029.81390671144</v>
      </c>
      <c r="E41" s="15">
        <f>E40-B41+C41</f>
        <v>6111.840205968086</v>
      </c>
    </row>
    <row r="42" spans="1:5" ht="15">
      <c r="A42" s="14">
        <v>35</v>
      </c>
      <c r="B42" s="15">
        <f>B4</f>
        <v>3082.226056957469</v>
      </c>
      <c r="C42" s="15">
        <f>E41*$B$5/12</f>
        <v>35.04121718088369</v>
      </c>
      <c r="D42" s="15">
        <f>B42-C42</f>
        <v>3047.1848397765852</v>
      </c>
      <c r="E42" s="15">
        <f>E41-B42+C42</f>
        <v>3064.6553661915004</v>
      </c>
    </row>
    <row r="43" spans="1:5" ht="15">
      <c r="A43" s="14">
        <v>36</v>
      </c>
      <c r="B43" s="15">
        <f>B4</f>
        <v>3082.226056957469</v>
      </c>
      <c r="C43" s="15">
        <f>E42*$B$5/12</f>
        <v>17.570690766164603</v>
      </c>
      <c r="D43" s="15">
        <f>B43-C43</f>
        <v>3064.6553661913044</v>
      </c>
      <c r="E43" s="15">
        <f>E42-B43+C43</f>
        <v>1.9588242139434442E-10</v>
      </c>
    </row>
    <row r="44" spans="2:5" ht="15">
      <c r="B44" s="6">
        <f>SUM(B8:B43)</f>
        <v>110960.13805046894</v>
      </c>
      <c r="C44" s="6">
        <f>SUM(C8:C43)</f>
        <v>10960.138050469137</v>
      </c>
      <c r="D44" s="6">
        <f>SUM(D8:D43)</f>
        <v>99999.99999999975</v>
      </c>
      <c r="E44" s="6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pane ySplit="6" topLeftCell="BM49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21</v>
      </c>
    </row>
    <row r="2" spans="1:2" ht="15">
      <c r="A2" s="1" t="s">
        <v>8</v>
      </c>
      <c r="B2" s="5">
        <f>'試算總表'!B13</f>
        <v>100000</v>
      </c>
    </row>
    <row r="3" ht="15">
      <c r="B3" s="10">
        <f>B2*(1+B5/12)^60</f>
        <v>163554.7254498771</v>
      </c>
    </row>
    <row r="4" spans="1:3" ht="15">
      <c r="A4" s="1" t="s">
        <v>9</v>
      </c>
      <c r="B4" s="11">
        <f>B3*(B5/12)/(((1+B5/12)^60)-1)</f>
        <v>2118.8047990745567</v>
      </c>
      <c r="C4" s="12"/>
    </row>
    <row r="5" spans="1:2" ht="15">
      <c r="A5" s="1" t="s">
        <v>10</v>
      </c>
      <c r="B5" s="13">
        <v>0.0988</v>
      </c>
    </row>
    <row r="6" spans="1:5" ht="15">
      <c r="A6" s="3" t="s">
        <v>11</v>
      </c>
      <c r="B6" s="2" t="s">
        <v>12</v>
      </c>
      <c r="C6" s="2" t="s">
        <v>13</v>
      </c>
      <c r="D6" s="2" t="s">
        <v>14</v>
      </c>
      <c r="E6" s="4" t="s">
        <v>15</v>
      </c>
    </row>
    <row r="7" spans="1:5" ht="14.25" customHeight="1">
      <c r="A7" s="14"/>
      <c r="B7" s="15"/>
      <c r="C7" s="15"/>
      <c r="D7" s="15"/>
      <c r="E7" s="15">
        <f>B2</f>
        <v>100000</v>
      </c>
    </row>
    <row r="8" spans="1:5" ht="15">
      <c r="A8" s="14">
        <v>1</v>
      </c>
      <c r="B8" s="15">
        <f>$B$4</f>
        <v>2118.8047990745567</v>
      </c>
      <c r="C8" s="15">
        <f aca="true" t="shared" si="0" ref="C8:C39">E7*$B$5/12</f>
        <v>823.3333333333334</v>
      </c>
      <c r="D8" s="15">
        <f aca="true" t="shared" si="1" ref="D8:D39">B8-C8</f>
        <v>1295.4714657412233</v>
      </c>
      <c r="E8" s="15">
        <f aca="true" t="shared" si="2" ref="E8:E39">E7-B8+C8</f>
        <v>98704.52853425877</v>
      </c>
    </row>
    <row r="9" spans="1:5" ht="15">
      <c r="A9" s="14">
        <v>2</v>
      </c>
      <c r="B9" s="15">
        <f aca="true" t="shared" si="3" ref="B9:B67">$B$4</f>
        <v>2118.8047990745567</v>
      </c>
      <c r="C9" s="15">
        <f t="shared" si="0"/>
        <v>812.6672849320639</v>
      </c>
      <c r="D9" s="15">
        <f t="shared" si="1"/>
        <v>1306.1375141424928</v>
      </c>
      <c r="E9" s="15">
        <f t="shared" si="2"/>
        <v>97398.39102011628</v>
      </c>
    </row>
    <row r="10" spans="1:5" ht="15">
      <c r="A10" s="14">
        <v>3</v>
      </c>
      <c r="B10" s="15">
        <f t="shared" si="3"/>
        <v>2118.8047990745567</v>
      </c>
      <c r="C10" s="15">
        <f t="shared" si="0"/>
        <v>801.9134193989574</v>
      </c>
      <c r="D10" s="15">
        <f t="shared" si="1"/>
        <v>1316.8913796755992</v>
      </c>
      <c r="E10" s="15">
        <f t="shared" si="2"/>
        <v>96081.49964044068</v>
      </c>
    </row>
    <row r="11" spans="1:5" ht="15">
      <c r="A11" s="14">
        <v>4</v>
      </c>
      <c r="B11" s="15">
        <f t="shared" si="3"/>
        <v>2118.8047990745567</v>
      </c>
      <c r="C11" s="15">
        <f t="shared" si="0"/>
        <v>791.071013706295</v>
      </c>
      <c r="D11" s="15">
        <f t="shared" si="1"/>
        <v>1327.7337853682616</v>
      </c>
      <c r="E11" s="15">
        <f t="shared" si="2"/>
        <v>94753.76585507243</v>
      </c>
    </row>
    <row r="12" spans="1:5" ht="15">
      <c r="A12" s="14">
        <v>5</v>
      </c>
      <c r="B12" s="15">
        <f t="shared" si="3"/>
        <v>2118.8047990745567</v>
      </c>
      <c r="C12" s="15">
        <f t="shared" si="0"/>
        <v>780.1393388734297</v>
      </c>
      <c r="D12" s="15">
        <f t="shared" si="1"/>
        <v>1338.6654602011272</v>
      </c>
      <c r="E12" s="15">
        <f t="shared" si="2"/>
        <v>93415.1003948713</v>
      </c>
    </row>
    <row r="13" spans="1:5" ht="15">
      <c r="A13" s="14">
        <v>6</v>
      </c>
      <c r="B13" s="15">
        <f t="shared" si="3"/>
        <v>2118.8047990745567</v>
      </c>
      <c r="C13" s="15">
        <f t="shared" si="0"/>
        <v>769.1176599177737</v>
      </c>
      <c r="D13" s="15">
        <f t="shared" si="1"/>
        <v>1349.687139156783</v>
      </c>
      <c r="E13" s="15">
        <f t="shared" si="2"/>
        <v>92065.41325571452</v>
      </c>
    </row>
    <row r="14" spans="1:5" ht="15">
      <c r="A14" s="14">
        <v>7</v>
      </c>
      <c r="B14" s="15">
        <f t="shared" si="3"/>
        <v>2118.8047990745567</v>
      </c>
      <c r="C14" s="15">
        <f t="shared" si="0"/>
        <v>758.0052358053828</v>
      </c>
      <c r="D14" s="15">
        <f t="shared" si="1"/>
        <v>1360.799563269174</v>
      </c>
      <c r="E14" s="15">
        <f t="shared" si="2"/>
        <v>90704.61369244535</v>
      </c>
    </row>
    <row r="15" spans="1:5" ht="15">
      <c r="A15" s="14">
        <v>8</v>
      </c>
      <c r="B15" s="15">
        <f t="shared" si="3"/>
        <v>2118.8047990745567</v>
      </c>
      <c r="C15" s="15">
        <f t="shared" si="0"/>
        <v>746.8013194011334</v>
      </c>
      <c r="D15" s="15">
        <f t="shared" si="1"/>
        <v>1372.0034796734235</v>
      </c>
      <c r="E15" s="15">
        <f t="shared" si="2"/>
        <v>89332.61021277192</v>
      </c>
    </row>
    <row r="16" spans="1:5" ht="15">
      <c r="A16" s="14">
        <v>9</v>
      </c>
      <c r="B16" s="15">
        <f t="shared" si="3"/>
        <v>2118.8047990745567</v>
      </c>
      <c r="C16" s="15">
        <f t="shared" si="0"/>
        <v>735.5051574184887</v>
      </c>
      <c r="D16" s="15">
        <f t="shared" si="1"/>
        <v>1383.2996416560682</v>
      </c>
      <c r="E16" s="15">
        <f t="shared" si="2"/>
        <v>87949.31057111586</v>
      </c>
    </row>
    <row r="17" spans="1:5" ht="15">
      <c r="A17" s="14">
        <v>10</v>
      </c>
      <c r="B17" s="15">
        <f t="shared" si="3"/>
        <v>2118.8047990745567</v>
      </c>
      <c r="C17" s="15">
        <f t="shared" si="0"/>
        <v>724.1159903688539</v>
      </c>
      <c r="D17" s="15">
        <f t="shared" si="1"/>
        <v>1394.6888087057027</v>
      </c>
      <c r="E17" s="15">
        <f t="shared" si="2"/>
        <v>86554.62176241016</v>
      </c>
    </row>
    <row r="18" spans="1:5" ht="15">
      <c r="A18" s="14">
        <v>11</v>
      </c>
      <c r="B18" s="15">
        <f t="shared" si="3"/>
        <v>2118.8047990745567</v>
      </c>
      <c r="C18" s="15">
        <f t="shared" si="0"/>
        <v>712.6330525105103</v>
      </c>
      <c r="D18" s="15">
        <f t="shared" si="1"/>
        <v>1406.1717465640463</v>
      </c>
      <c r="E18" s="15">
        <f t="shared" si="2"/>
        <v>85148.45001584612</v>
      </c>
    </row>
    <row r="19" spans="1:5" ht="15">
      <c r="A19" s="14">
        <v>12</v>
      </c>
      <c r="B19" s="15">
        <f t="shared" si="3"/>
        <v>2118.8047990745567</v>
      </c>
      <c r="C19" s="15">
        <f t="shared" si="0"/>
        <v>701.055571797133</v>
      </c>
      <c r="D19" s="15">
        <f t="shared" si="1"/>
        <v>1417.7492272774239</v>
      </c>
      <c r="E19" s="15">
        <f t="shared" si="2"/>
        <v>83730.70078856869</v>
      </c>
    </row>
    <row r="20" spans="1:5" ht="15">
      <c r="A20" s="14">
        <v>13</v>
      </c>
      <c r="B20" s="15">
        <f t="shared" si="3"/>
        <v>2118.8047990745567</v>
      </c>
      <c r="C20" s="15">
        <f t="shared" si="0"/>
        <v>689.3827698258823</v>
      </c>
      <c r="D20" s="15">
        <f t="shared" si="1"/>
        <v>1429.4220292486743</v>
      </c>
      <c r="E20" s="15">
        <f t="shared" si="2"/>
        <v>82301.27875932002</v>
      </c>
    </row>
    <row r="21" spans="1:5" ht="15">
      <c r="A21" s="14">
        <v>14</v>
      </c>
      <c r="B21" s="15">
        <f t="shared" si="3"/>
        <v>2118.8047990745567</v>
      </c>
      <c r="C21" s="15">
        <f t="shared" si="0"/>
        <v>677.6138617850681</v>
      </c>
      <c r="D21" s="15">
        <f t="shared" si="1"/>
        <v>1441.1909372894886</v>
      </c>
      <c r="E21" s="15">
        <f t="shared" si="2"/>
        <v>80860.08782203053</v>
      </c>
    </row>
    <row r="22" spans="1:5" ht="15">
      <c r="A22" s="14">
        <v>15</v>
      </c>
      <c r="B22" s="15">
        <f t="shared" si="3"/>
        <v>2118.8047990745567</v>
      </c>
      <c r="C22" s="15">
        <f t="shared" si="0"/>
        <v>665.7480564013847</v>
      </c>
      <c r="D22" s="15">
        <f t="shared" si="1"/>
        <v>1453.056742673172</v>
      </c>
      <c r="E22" s="15">
        <f t="shared" si="2"/>
        <v>79407.03107935736</v>
      </c>
    </row>
    <row r="23" spans="1:5" ht="15">
      <c r="A23" s="14">
        <v>16</v>
      </c>
      <c r="B23" s="15">
        <f t="shared" si="3"/>
        <v>2118.8047990745567</v>
      </c>
      <c r="C23" s="15">
        <f t="shared" si="0"/>
        <v>653.784555886709</v>
      </c>
      <c r="D23" s="15">
        <f t="shared" si="1"/>
        <v>1465.0202431878479</v>
      </c>
      <c r="E23" s="15">
        <f t="shared" si="2"/>
        <v>77942.01083616952</v>
      </c>
    </row>
    <row r="24" spans="1:5" ht="15">
      <c r="A24" s="14">
        <v>17</v>
      </c>
      <c r="B24" s="15">
        <f t="shared" si="3"/>
        <v>2118.8047990745567</v>
      </c>
      <c r="C24" s="15">
        <f t="shared" si="0"/>
        <v>641.7225558844624</v>
      </c>
      <c r="D24" s="15">
        <f t="shared" si="1"/>
        <v>1477.0822431900942</v>
      </c>
      <c r="E24" s="15">
        <f t="shared" si="2"/>
        <v>76464.92859297943</v>
      </c>
    </row>
    <row r="25" spans="1:5" ht="15">
      <c r="A25" s="14">
        <v>18</v>
      </c>
      <c r="B25" s="15">
        <f t="shared" si="3"/>
        <v>2118.8047990745567</v>
      </c>
      <c r="C25" s="15">
        <f t="shared" si="0"/>
        <v>629.5612454155306</v>
      </c>
      <c r="D25" s="15">
        <f t="shared" si="1"/>
        <v>1489.243553659026</v>
      </c>
      <c r="E25" s="15">
        <f t="shared" si="2"/>
        <v>74975.68503932041</v>
      </c>
    </row>
    <row r="26" spans="1:5" ht="15">
      <c r="A26" s="14">
        <v>19</v>
      </c>
      <c r="B26" s="15">
        <f t="shared" si="3"/>
        <v>2118.8047990745567</v>
      </c>
      <c r="C26" s="15">
        <f t="shared" si="0"/>
        <v>617.299806823738</v>
      </c>
      <c r="D26" s="15">
        <f t="shared" si="1"/>
        <v>1501.5049922508188</v>
      </c>
      <c r="E26" s="15">
        <f t="shared" si="2"/>
        <v>73474.18004706959</v>
      </c>
    </row>
    <row r="27" spans="1:5" ht="15">
      <c r="A27" s="14">
        <v>20</v>
      </c>
      <c r="B27" s="15">
        <f t="shared" si="3"/>
        <v>2118.8047990745567</v>
      </c>
      <c r="C27" s="15">
        <f t="shared" si="0"/>
        <v>604.937415720873</v>
      </c>
      <c r="D27" s="15">
        <f t="shared" si="1"/>
        <v>1513.8673833536836</v>
      </c>
      <c r="E27" s="15">
        <f t="shared" si="2"/>
        <v>71960.3126637159</v>
      </c>
    </row>
    <row r="28" spans="1:5" ht="15">
      <c r="A28" s="14">
        <v>21</v>
      </c>
      <c r="B28" s="15">
        <f t="shared" si="3"/>
        <v>2118.8047990745567</v>
      </c>
      <c r="C28" s="15">
        <f t="shared" si="0"/>
        <v>592.4732409312609</v>
      </c>
      <c r="D28" s="15">
        <f t="shared" si="1"/>
        <v>1526.3315581432958</v>
      </c>
      <c r="E28" s="15">
        <f t="shared" si="2"/>
        <v>70433.9811055726</v>
      </c>
    </row>
    <row r="29" spans="1:5" ht="15">
      <c r="A29" s="14">
        <v>22</v>
      </c>
      <c r="B29" s="15">
        <f>$B$4</f>
        <v>2118.8047990745567</v>
      </c>
      <c r="C29" s="15">
        <f t="shared" si="0"/>
        <v>579.9064444358811</v>
      </c>
      <c r="D29" s="15">
        <f t="shared" si="1"/>
        <v>1538.8983546386758</v>
      </c>
      <c r="E29" s="15">
        <f t="shared" si="2"/>
        <v>68895.08275093393</v>
      </c>
    </row>
    <row r="30" spans="1:5" ht="15">
      <c r="A30" s="14">
        <v>23</v>
      </c>
      <c r="B30" s="15">
        <f t="shared" si="3"/>
        <v>2118.8047990745567</v>
      </c>
      <c r="C30" s="15">
        <f t="shared" si="0"/>
        <v>567.2361813160227</v>
      </c>
      <c r="D30" s="15">
        <f t="shared" si="1"/>
        <v>1551.568617758534</v>
      </c>
      <c r="E30" s="15">
        <f t="shared" si="2"/>
        <v>67343.5141331754</v>
      </c>
    </row>
    <row r="31" spans="1:5" ht="15">
      <c r="A31" s="14">
        <v>24</v>
      </c>
      <c r="B31" s="15">
        <f t="shared" si="3"/>
        <v>2118.8047990745567</v>
      </c>
      <c r="C31" s="15">
        <f t="shared" si="0"/>
        <v>554.4615996964775</v>
      </c>
      <c r="D31" s="15">
        <f t="shared" si="1"/>
        <v>1564.3431993780791</v>
      </c>
      <c r="E31" s="15">
        <f t="shared" si="2"/>
        <v>65779.17093379732</v>
      </c>
    </row>
    <row r="32" spans="1:5" ht="15">
      <c r="A32" s="14">
        <v>25</v>
      </c>
      <c r="B32" s="15">
        <f t="shared" si="3"/>
        <v>2118.8047990745567</v>
      </c>
      <c r="C32" s="15">
        <f t="shared" si="0"/>
        <v>541.5818406882646</v>
      </c>
      <c r="D32" s="15">
        <f t="shared" si="1"/>
        <v>1577.2229583862922</v>
      </c>
      <c r="E32" s="15">
        <f t="shared" si="2"/>
        <v>64201.94797541103</v>
      </c>
    </row>
    <row r="33" spans="1:5" ht="15">
      <c r="A33" s="14">
        <v>26</v>
      </c>
      <c r="B33" s="15">
        <f t="shared" si="3"/>
        <v>2118.8047990745567</v>
      </c>
      <c r="C33" s="15">
        <f t="shared" si="0"/>
        <v>528.5960383308842</v>
      </c>
      <c r="D33" s="15">
        <f t="shared" si="1"/>
        <v>1590.2087607436724</v>
      </c>
      <c r="E33" s="15">
        <f t="shared" si="2"/>
        <v>62611.73921466736</v>
      </c>
    </row>
    <row r="34" spans="1:5" ht="15">
      <c r="A34" s="14">
        <v>27</v>
      </c>
      <c r="B34" s="15">
        <f t="shared" si="3"/>
        <v>2118.8047990745567</v>
      </c>
      <c r="C34" s="15">
        <f t="shared" si="0"/>
        <v>515.5033195340947</v>
      </c>
      <c r="D34" s="15">
        <f t="shared" si="1"/>
        <v>1603.301479540462</v>
      </c>
      <c r="E34" s="15">
        <f t="shared" si="2"/>
        <v>61008.4377351269</v>
      </c>
    </row>
    <row r="35" spans="1:5" ht="15">
      <c r="A35" s="14">
        <v>28</v>
      </c>
      <c r="B35" s="15">
        <f t="shared" si="3"/>
        <v>2118.8047990745567</v>
      </c>
      <c r="C35" s="15">
        <f t="shared" si="0"/>
        <v>502.30280401921146</v>
      </c>
      <c r="D35" s="15">
        <f t="shared" si="1"/>
        <v>1616.5019950553453</v>
      </c>
      <c r="E35" s="15">
        <f t="shared" si="2"/>
        <v>59391.93574007156</v>
      </c>
    </row>
    <row r="36" spans="1:5" ht="15">
      <c r="A36" s="14">
        <v>29</v>
      </c>
      <c r="B36" s="15">
        <f t="shared" si="3"/>
        <v>2118.8047990745567</v>
      </c>
      <c r="C36" s="15">
        <f t="shared" si="0"/>
        <v>488.9936042599225</v>
      </c>
      <c r="D36" s="15">
        <f t="shared" si="1"/>
        <v>1629.8111948146343</v>
      </c>
      <c r="E36" s="15">
        <f t="shared" si="2"/>
        <v>57762.12454525693</v>
      </c>
    </row>
    <row r="37" spans="1:5" ht="15">
      <c r="A37" s="14">
        <v>30</v>
      </c>
      <c r="B37" s="15">
        <f t="shared" si="3"/>
        <v>2118.8047990745567</v>
      </c>
      <c r="C37" s="15">
        <f t="shared" si="0"/>
        <v>475.57482542261533</v>
      </c>
      <c r="D37" s="15">
        <f t="shared" si="1"/>
        <v>1643.2299736519415</v>
      </c>
      <c r="E37" s="15">
        <f t="shared" si="2"/>
        <v>56118.894571604986</v>
      </c>
    </row>
    <row r="38" spans="1:5" ht="15">
      <c r="A38" s="14">
        <v>31</v>
      </c>
      <c r="B38" s="15">
        <f t="shared" si="3"/>
        <v>2118.8047990745567</v>
      </c>
      <c r="C38" s="15">
        <f t="shared" si="0"/>
        <v>462.0455653062144</v>
      </c>
      <c r="D38" s="15">
        <f t="shared" si="1"/>
        <v>1656.7592337683423</v>
      </c>
      <c r="E38" s="15">
        <f t="shared" si="2"/>
        <v>54462.13533783665</v>
      </c>
    </row>
    <row r="39" spans="1:5" ht="15">
      <c r="A39" s="14">
        <v>32</v>
      </c>
      <c r="B39" s="15">
        <f t="shared" si="3"/>
        <v>2118.8047990745567</v>
      </c>
      <c r="C39" s="15">
        <f t="shared" si="0"/>
        <v>448.4049142815217</v>
      </c>
      <c r="D39" s="15">
        <f t="shared" si="1"/>
        <v>1670.399884793035</v>
      </c>
      <c r="E39" s="15">
        <f t="shared" si="2"/>
        <v>52791.73545304361</v>
      </c>
    </row>
    <row r="40" spans="1:5" ht="15">
      <c r="A40" s="14">
        <v>33</v>
      </c>
      <c r="B40" s="15">
        <f t="shared" si="3"/>
        <v>2118.8047990745567</v>
      </c>
      <c r="C40" s="15">
        <f aca="true" t="shared" si="4" ref="C40:C49">E39*$B$5/12</f>
        <v>434.65195523005906</v>
      </c>
      <c r="D40" s="15">
        <f aca="true" t="shared" si="5" ref="D40:D49">B40-C40</f>
        <v>1684.1528438444977</v>
      </c>
      <c r="E40" s="15">
        <f aca="true" t="shared" si="6" ref="E40:E49">E39-B40+C40</f>
        <v>51107.58260919912</v>
      </c>
    </row>
    <row r="41" spans="1:5" ht="15">
      <c r="A41" s="14">
        <v>34</v>
      </c>
      <c r="B41" s="15">
        <f t="shared" si="3"/>
        <v>2118.8047990745567</v>
      </c>
      <c r="C41" s="15">
        <f t="shared" si="4"/>
        <v>420.7857634824061</v>
      </c>
      <c r="D41" s="15">
        <f t="shared" si="5"/>
        <v>1698.0190355921507</v>
      </c>
      <c r="E41" s="15">
        <f t="shared" si="6"/>
        <v>49409.56357360697</v>
      </c>
    </row>
    <row r="42" spans="1:5" ht="15">
      <c r="A42" s="14">
        <v>35</v>
      </c>
      <c r="B42" s="15">
        <f t="shared" si="3"/>
        <v>2118.8047990745567</v>
      </c>
      <c r="C42" s="15">
        <f t="shared" si="4"/>
        <v>406.80540675603066</v>
      </c>
      <c r="D42" s="15">
        <f t="shared" si="5"/>
        <v>1711.9993923185261</v>
      </c>
      <c r="E42" s="15">
        <f t="shared" si="6"/>
        <v>47697.56418128844</v>
      </c>
    </row>
    <row r="43" spans="1:5" ht="15">
      <c r="A43" s="14">
        <v>36</v>
      </c>
      <c r="B43" s="15">
        <f t="shared" si="3"/>
        <v>2118.8047990745567</v>
      </c>
      <c r="C43" s="15">
        <f t="shared" si="4"/>
        <v>392.70994509260817</v>
      </c>
      <c r="D43" s="15">
        <f t="shared" si="5"/>
        <v>1726.0948539819485</v>
      </c>
      <c r="E43" s="15">
        <f t="shared" si="6"/>
        <v>45971.4693273065</v>
      </c>
    </row>
    <row r="44" spans="1:5" ht="15">
      <c r="A44" s="14">
        <v>37</v>
      </c>
      <c r="B44" s="15">
        <f t="shared" si="3"/>
        <v>2118.8047990745567</v>
      </c>
      <c r="C44" s="15">
        <f t="shared" si="4"/>
        <v>378.4984307948235</v>
      </c>
      <c r="D44" s="15">
        <f t="shared" si="5"/>
        <v>1740.3063682797333</v>
      </c>
      <c r="E44" s="15">
        <f t="shared" si="6"/>
        <v>44231.16295902677</v>
      </c>
    </row>
    <row r="45" spans="1:5" ht="15">
      <c r="A45" s="14">
        <v>38</v>
      </c>
      <c r="B45" s="15">
        <f t="shared" si="3"/>
        <v>2118.8047990745567</v>
      </c>
      <c r="C45" s="15">
        <f t="shared" si="4"/>
        <v>364.16990836265376</v>
      </c>
      <c r="D45" s="15">
        <f t="shared" si="5"/>
        <v>1754.634890711903</v>
      </c>
      <c r="E45" s="15">
        <f t="shared" si="6"/>
        <v>42476.52806831487</v>
      </c>
    </row>
    <row r="46" spans="1:5" ht="15">
      <c r="A46" s="14">
        <v>39</v>
      </c>
      <c r="B46" s="15">
        <f t="shared" si="3"/>
        <v>2118.8047990745567</v>
      </c>
      <c r="C46" s="15">
        <f t="shared" si="4"/>
        <v>349.72341442912574</v>
      </c>
      <c r="D46" s="15">
        <f t="shared" si="5"/>
        <v>1769.081384645431</v>
      </c>
      <c r="E46" s="15">
        <f t="shared" si="6"/>
        <v>40707.44668366944</v>
      </c>
    </row>
    <row r="47" spans="1:5" ht="15">
      <c r="A47" s="14">
        <v>40</v>
      </c>
      <c r="B47" s="15">
        <f t="shared" si="3"/>
        <v>2118.8047990745567</v>
      </c>
      <c r="C47" s="15">
        <f t="shared" si="4"/>
        <v>335.15797769554507</v>
      </c>
      <c r="D47" s="15">
        <f t="shared" si="5"/>
        <v>1783.6468213790117</v>
      </c>
      <c r="E47" s="15">
        <f t="shared" si="6"/>
        <v>38923.799862290434</v>
      </c>
    </row>
    <row r="48" spans="1:5" ht="15">
      <c r="A48" s="14">
        <v>41</v>
      </c>
      <c r="B48" s="15">
        <f t="shared" si="3"/>
        <v>2118.8047990745567</v>
      </c>
      <c r="C48" s="15">
        <f t="shared" si="4"/>
        <v>320.4726188661912</v>
      </c>
      <c r="D48" s="15">
        <f t="shared" si="5"/>
        <v>1798.3321802083656</v>
      </c>
      <c r="E48" s="15">
        <f t="shared" si="6"/>
        <v>37125.46768208207</v>
      </c>
    </row>
    <row r="49" spans="1:5" ht="15">
      <c r="A49" s="14">
        <v>42</v>
      </c>
      <c r="B49" s="15">
        <f>$B$4</f>
        <v>2118.8047990745567</v>
      </c>
      <c r="C49" s="15">
        <f t="shared" si="4"/>
        <v>305.6663505824757</v>
      </c>
      <c r="D49" s="15">
        <f t="shared" si="5"/>
        <v>1813.1384484920811</v>
      </c>
      <c r="E49" s="15">
        <f t="shared" si="6"/>
        <v>35312.32923358999</v>
      </c>
    </row>
    <row r="50" spans="1:5" ht="15">
      <c r="A50" s="14">
        <v>43</v>
      </c>
      <c r="B50" s="15">
        <f t="shared" si="3"/>
        <v>2118.8047990745567</v>
      </c>
      <c r="C50" s="15">
        <f aca="true" t="shared" si="7" ref="C50:C63">E49*$B$5/12</f>
        <v>290.73817735655757</v>
      </c>
      <c r="D50" s="15">
        <f aca="true" t="shared" si="8" ref="D50:D63">B50-C50</f>
        <v>1828.0666217179992</v>
      </c>
      <c r="E50" s="15">
        <f aca="true" t="shared" si="9" ref="E50:E63">E49-B50+C50</f>
        <v>33484.26261187199</v>
      </c>
    </row>
    <row r="51" spans="1:5" ht="15">
      <c r="A51" s="14">
        <v>44</v>
      </c>
      <c r="B51" s="15">
        <f t="shared" si="3"/>
        <v>2118.8047990745567</v>
      </c>
      <c r="C51" s="15">
        <f t="shared" si="7"/>
        <v>275.68709550441275</v>
      </c>
      <c r="D51" s="15">
        <f t="shared" si="8"/>
        <v>1843.117703570144</v>
      </c>
      <c r="E51" s="15">
        <f t="shared" si="9"/>
        <v>31641.14490830185</v>
      </c>
    </row>
    <row r="52" spans="1:5" ht="15">
      <c r="A52" s="14">
        <v>45</v>
      </c>
      <c r="B52" s="15">
        <f t="shared" si="3"/>
        <v>2118.8047990745567</v>
      </c>
      <c r="C52" s="15">
        <f t="shared" si="7"/>
        <v>260.5120930783519</v>
      </c>
      <c r="D52" s="15">
        <f t="shared" si="8"/>
        <v>1858.2927059962049</v>
      </c>
      <c r="E52" s="15">
        <f t="shared" si="9"/>
        <v>29782.852202305643</v>
      </c>
    </row>
    <row r="53" spans="1:5" ht="15">
      <c r="A53" s="14">
        <v>46</v>
      </c>
      <c r="B53" s="15">
        <f t="shared" si="3"/>
        <v>2118.8047990745567</v>
      </c>
      <c r="C53" s="15">
        <f t="shared" si="7"/>
        <v>245.21214979898312</v>
      </c>
      <c r="D53" s="15">
        <f t="shared" si="8"/>
        <v>1873.5926492755736</v>
      </c>
      <c r="E53" s="15">
        <f t="shared" si="9"/>
        <v>27909.259553030068</v>
      </c>
    </row>
    <row r="54" spans="1:5" ht="15">
      <c r="A54" s="14">
        <v>47</v>
      </c>
      <c r="B54" s="15">
        <f t="shared" si="3"/>
        <v>2118.8047990745567</v>
      </c>
      <c r="C54" s="15">
        <f t="shared" si="7"/>
        <v>229.78623698661423</v>
      </c>
      <c r="D54" s="15">
        <f t="shared" si="8"/>
        <v>1889.0185620879424</v>
      </c>
      <c r="E54" s="15">
        <f t="shared" si="9"/>
        <v>26020.240990942122</v>
      </c>
    </row>
    <row r="55" spans="1:5" ht="15">
      <c r="A55" s="14">
        <v>48</v>
      </c>
      <c r="B55" s="15">
        <f t="shared" si="3"/>
        <v>2118.8047990745567</v>
      </c>
      <c r="C55" s="15">
        <f t="shared" si="7"/>
        <v>214.23331749209012</v>
      </c>
      <c r="D55" s="15">
        <f t="shared" si="8"/>
        <v>1904.5714815824667</v>
      </c>
      <c r="E55" s="15">
        <f t="shared" si="9"/>
        <v>24115.669509359654</v>
      </c>
    </row>
    <row r="56" spans="1:5" ht="15">
      <c r="A56" s="14">
        <v>49</v>
      </c>
      <c r="B56" s="15">
        <f t="shared" si="3"/>
        <v>2118.8047990745567</v>
      </c>
      <c r="C56" s="15">
        <f t="shared" si="7"/>
        <v>198.55234562706116</v>
      </c>
      <c r="D56" s="15">
        <f t="shared" si="8"/>
        <v>1920.2524534474956</v>
      </c>
      <c r="E56" s="15">
        <f t="shared" si="9"/>
        <v>22195.417055912156</v>
      </c>
    </row>
    <row r="57" spans="1:5" ht="15">
      <c r="A57" s="14">
        <v>50</v>
      </c>
      <c r="B57" s="15">
        <f t="shared" si="3"/>
        <v>2118.8047990745567</v>
      </c>
      <c r="C57" s="15">
        <f t="shared" si="7"/>
        <v>182.74226709367676</v>
      </c>
      <c r="D57" s="15">
        <f t="shared" si="8"/>
        <v>1936.06253198088</v>
      </c>
      <c r="E57" s="15">
        <f t="shared" si="9"/>
        <v>20259.354523931273</v>
      </c>
    </row>
    <row r="58" spans="1:5" ht="15">
      <c r="A58" s="14">
        <v>51</v>
      </c>
      <c r="B58" s="15">
        <f t="shared" si="3"/>
        <v>2118.8047990745567</v>
      </c>
      <c r="C58" s="15">
        <f t="shared" si="7"/>
        <v>166.80201891370083</v>
      </c>
      <c r="D58" s="15">
        <f t="shared" si="8"/>
        <v>1952.002780160856</v>
      </c>
      <c r="E58" s="15">
        <f t="shared" si="9"/>
        <v>18307.351743770418</v>
      </c>
    </row>
    <row r="59" spans="1:5" ht="15">
      <c r="A59" s="14">
        <v>52</v>
      </c>
      <c r="B59" s="15">
        <f t="shared" si="3"/>
        <v>2118.8047990745567</v>
      </c>
      <c r="C59" s="15">
        <f t="shared" si="7"/>
        <v>150.7305293570431</v>
      </c>
      <c r="D59" s="15">
        <f t="shared" si="8"/>
        <v>1968.0742697175137</v>
      </c>
      <c r="E59" s="15">
        <f t="shared" si="9"/>
        <v>16339.277474052904</v>
      </c>
    </row>
    <row r="60" spans="1:5" ht="15">
      <c r="A60" s="14">
        <v>53</v>
      </c>
      <c r="B60" s="15">
        <f t="shared" si="3"/>
        <v>2118.8047990745567</v>
      </c>
      <c r="C60" s="15">
        <f t="shared" si="7"/>
        <v>134.52671786970225</v>
      </c>
      <c r="D60" s="15">
        <f t="shared" si="8"/>
        <v>1984.2780812048545</v>
      </c>
      <c r="E60" s="15">
        <f t="shared" si="9"/>
        <v>14354.99939284805</v>
      </c>
    </row>
    <row r="61" spans="1:5" ht="15">
      <c r="A61" s="14">
        <v>54</v>
      </c>
      <c r="B61" s="15">
        <f t="shared" si="3"/>
        <v>2118.8047990745567</v>
      </c>
      <c r="C61" s="15">
        <f t="shared" si="7"/>
        <v>118.18949500111562</v>
      </c>
      <c r="D61" s="15">
        <f t="shared" si="8"/>
        <v>2000.6153040734412</v>
      </c>
      <c r="E61" s="15">
        <f t="shared" si="9"/>
        <v>12354.38408877461</v>
      </c>
    </row>
    <row r="62" spans="1:5" ht="15">
      <c r="A62" s="14">
        <v>55</v>
      </c>
      <c r="B62" s="15">
        <f t="shared" si="3"/>
        <v>2118.8047990745567</v>
      </c>
      <c r="C62" s="15">
        <f t="shared" si="7"/>
        <v>101.71776233091096</v>
      </c>
      <c r="D62" s="15">
        <f t="shared" si="8"/>
        <v>2017.0870367436457</v>
      </c>
      <c r="E62" s="15">
        <f t="shared" si="9"/>
        <v>10337.297052030965</v>
      </c>
    </row>
    <row r="63" spans="1:5" ht="15">
      <c r="A63" s="14">
        <v>56</v>
      </c>
      <c r="B63" s="15">
        <f>$B$4</f>
        <v>2118.8047990745567</v>
      </c>
      <c r="C63" s="15">
        <f t="shared" si="7"/>
        <v>85.11041239505494</v>
      </c>
      <c r="D63" s="15">
        <f t="shared" si="8"/>
        <v>2033.6943866795018</v>
      </c>
      <c r="E63" s="15">
        <f t="shared" si="9"/>
        <v>8303.602665351464</v>
      </c>
    </row>
    <row r="64" spans="1:5" ht="15">
      <c r="A64" s="14">
        <v>57</v>
      </c>
      <c r="B64" s="15">
        <f t="shared" si="3"/>
        <v>2118.8047990745567</v>
      </c>
      <c r="C64" s="15">
        <f>E63*$B$5/12</f>
        <v>68.36632861139371</v>
      </c>
      <c r="D64" s="15">
        <f>B64-C64</f>
        <v>2050.438470463163</v>
      </c>
      <c r="E64" s="15">
        <f>E63-B64+C64</f>
        <v>6253.164194888301</v>
      </c>
    </row>
    <row r="65" spans="1:5" ht="15">
      <c r="A65" s="14">
        <v>58</v>
      </c>
      <c r="B65" s="15">
        <f t="shared" si="3"/>
        <v>2118.8047990745567</v>
      </c>
      <c r="C65" s="15">
        <f>E64*$B$5/12</f>
        <v>51.48438520458034</v>
      </c>
      <c r="D65" s="15">
        <f>B65-C65</f>
        <v>2067.3204138699766</v>
      </c>
      <c r="E65" s="15">
        <f>E64-B65+C65</f>
        <v>4185.843781018325</v>
      </c>
    </row>
    <row r="66" spans="1:5" ht="15">
      <c r="A66" s="14">
        <v>59</v>
      </c>
      <c r="B66" s="15">
        <f t="shared" si="3"/>
        <v>2118.8047990745567</v>
      </c>
      <c r="C66" s="15">
        <f>E65*$B$5/12</f>
        <v>34.46344713038421</v>
      </c>
      <c r="D66" s="15">
        <f>B66-C66</f>
        <v>2084.3413519441724</v>
      </c>
      <c r="E66" s="15">
        <f>E65-B66+C66</f>
        <v>2101.5024290741526</v>
      </c>
    </row>
    <row r="67" spans="1:5" ht="15">
      <c r="A67" s="14">
        <v>60</v>
      </c>
      <c r="B67" s="15">
        <f t="shared" si="3"/>
        <v>2118.8047990745567</v>
      </c>
      <c r="C67" s="15">
        <f>E66*$B$5/12</f>
        <v>17.302369999377188</v>
      </c>
      <c r="D67" s="15">
        <f>B67-C67</f>
        <v>2101.5024290751794</v>
      </c>
      <c r="E67" s="15">
        <f>E66-B67+C67</f>
        <v>-1.0269651795624668E-09</v>
      </c>
    </row>
    <row r="68" spans="2:5" ht="15">
      <c r="B68" s="6">
        <f>SUM(B8:B67)</f>
        <v>127128.28794447331</v>
      </c>
      <c r="C68" s="6">
        <f>SUM(C8:C67)</f>
        <v>27128.2879444723</v>
      </c>
      <c r="D68" s="6">
        <f>SUM(D8:D67)</f>
        <v>100000.00000000109</v>
      </c>
      <c r="E68" s="6"/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pane ySplit="6" topLeftCell="BM70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22</v>
      </c>
    </row>
    <row r="2" spans="1:2" ht="15">
      <c r="A2" s="1" t="s">
        <v>8</v>
      </c>
      <c r="B2" s="5">
        <f>'試算總表'!B16</f>
        <v>100000</v>
      </c>
    </row>
    <row r="3" ht="15">
      <c r="B3" s="10">
        <f>B2*(1+B5/12)^80</f>
        <v>234923.84217445436</v>
      </c>
    </row>
    <row r="4" spans="1:3" ht="15">
      <c r="A4" s="1" t="s">
        <v>9</v>
      </c>
      <c r="B4" s="11">
        <f>B3*(B5/12)/(((1+B5/12)^80)-1)</f>
        <v>1868.8438346912258</v>
      </c>
      <c r="C4" s="12"/>
    </row>
    <row r="5" spans="1:2" ht="15">
      <c r="A5" s="1" t="s">
        <v>10</v>
      </c>
      <c r="B5" s="13">
        <v>0.1288</v>
      </c>
    </row>
    <row r="6" spans="1:5" ht="15">
      <c r="A6" s="3" t="s">
        <v>11</v>
      </c>
      <c r="B6" s="2" t="s">
        <v>12</v>
      </c>
      <c r="C6" s="2" t="s">
        <v>13</v>
      </c>
      <c r="D6" s="2" t="s">
        <v>14</v>
      </c>
      <c r="E6" s="4" t="s">
        <v>15</v>
      </c>
    </row>
    <row r="7" spans="1:5" ht="15">
      <c r="A7" s="14"/>
      <c r="B7" s="15"/>
      <c r="C7" s="15"/>
      <c r="D7" s="15"/>
      <c r="E7" s="15">
        <f>B2</f>
        <v>100000</v>
      </c>
    </row>
    <row r="8" spans="1:5" ht="15">
      <c r="A8" s="14">
        <v>1</v>
      </c>
      <c r="B8" s="15">
        <f aca="true" t="shared" si="0" ref="B8:B39">$B$4</f>
        <v>1868.8438346912258</v>
      </c>
      <c r="C8" s="15">
        <f aca="true" t="shared" si="1" ref="C8:C39">E7*$B$5/12</f>
        <v>1073.3333333333333</v>
      </c>
      <c r="D8" s="15">
        <f aca="true" t="shared" si="2" ref="D8:D39">B8-C8</f>
        <v>795.5105013578925</v>
      </c>
      <c r="E8" s="15">
        <f aca="true" t="shared" si="3" ref="E8:E39">E7-B8+C8</f>
        <v>99204.4894986421</v>
      </c>
    </row>
    <row r="9" spans="1:5" ht="15">
      <c r="A9" s="14">
        <v>2</v>
      </c>
      <c r="B9" s="15">
        <f t="shared" si="0"/>
        <v>1868.8438346912258</v>
      </c>
      <c r="C9" s="15">
        <f t="shared" si="1"/>
        <v>1064.794853952092</v>
      </c>
      <c r="D9" s="15">
        <f t="shared" si="2"/>
        <v>804.0489807391339</v>
      </c>
      <c r="E9" s="15">
        <f t="shared" si="3"/>
        <v>98400.44051790296</v>
      </c>
    </row>
    <row r="10" spans="1:5" ht="15">
      <c r="A10" s="14">
        <v>3</v>
      </c>
      <c r="B10" s="15">
        <f t="shared" si="0"/>
        <v>1868.8438346912258</v>
      </c>
      <c r="C10" s="15">
        <f t="shared" si="1"/>
        <v>1056.1647282254917</v>
      </c>
      <c r="D10" s="15">
        <f t="shared" si="2"/>
        <v>812.6791064657341</v>
      </c>
      <c r="E10" s="15">
        <f t="shared" si="3"/>
        <v>97587.76141143721</v>
      </c>
    </row>
    <row r="11" spans="1:5" ht="15">
      <c r="A11" s="14">
        <v>4</v>
      </c>
      <c r="B11" s="15">
        <f t="shared" si="0"/>
        <v>1868.8438346912258</v>
      </c>
      <c r="C11" s="15">
        <f t="shared" si="1"/>
        <v>1047.4419724827594</v>
      </c>
      <c r="D11" s="15">
        <f t="shared" si="2"/>
        <v>821.4018622084664</v>
      </c>
      <c r="E11" s="15">
        <f t="shared" si="3"/>
        <v>96766.35954922874</v>
      </c>
    </row>
    <row r="12" spans="1:5" ht="15">
      <c r="A12" s="14">
        <v>5</v>
      </c>
      <c r="B12" s="15">
        <f t="shared" si="0"/>
        <v>1868.8438346912258</v>
      </c>
      <c r="C12" s="15">
        <f t="shared" si="1"/>
        <v>1038.6255924950551</v>
      </c>
      <c r="D12" s="15">
        <f t="shared" si="2"/>
        <v>830.2182421961706</v>
      </c>
      <c r="E12" s="15">
        <f t="shared" si="3"/>
        <v>95936.14130703257</v>
      </c>
    </row>
    <row r="13" spans="1:5" ht="15">
      <c r="A13" s="14">
        <v>6</v>
      </c>
      <c r="B13" s="15">
        <f t="shared" si="0"/>
        <v>1868.8438346912258</v>
      </c>
      <c r="C13" s="15">
        <f t="shared" si="1"/>
        <v>1029.7145833621496</v>
      </c>
      <c r="D13" s="15">
        <f t="shared" si="2"/>
        <v>839.1292513290762</v>
      </c>
      <c r="E13" s="15">
        <f t="shared" si="3"/>
        <v>95097.01205570348</v>
      </c>
    </row>
    <row r="14" spans="1:5" ht="15">
      <c r="A14" s="14">
        <v>7</v>
      </c>
      <c r="B14" s="15">
        <f t="shared" si="0"/>
        <v>1868.8438346912258</v>
      </c>
      <c r="C14" s="15">
        <f t="shared" si="1"/>
        <v>1020.7079293978841</v>
      </c>
      <c r="D14" s="15">
        <f t="shared" si="2"/>
        <v>848.1359052933417</v>
      </c>
      <c r="E14" s="15">
        <f t="shared" si="3"/>
        <v>94248.87615041014</v>
      </c>
    </row>
    <row r="15" spans="1:5" ht="15">
      <c r="A15" s="14">
        <v>8</v>
      </c>
      <c r="B15" s="15">
        <f t="shared" si="0"/>
        <v>1868.8438346912258</v>
      </c>
      <c r="C15" s="15">
        <f t="shared" si="1"/>
        <v>1011.6046040144021</v>
      </c>
      <c r="D15" s="15">
        <f t="shared" si="2"/>
        <v>857.2392306768237</v>
      </c>
      <c r="E15" s="15">
        <f t="shared" si="3"/>
        <v>93391.63691973331</v>
      </c>
    </row>
    <row r="16" spans="1:5" ht="15">
      <c r="A16" s="14">
        <v>9</v>
      </c>
      <c r="B16" s="15">
        <f t="shared" si="0"/>
        <v>1868.8438346912258</v>
      </c>
      <c r="C16" s="15">
        <f t="shared" si="1"/>
        <v>1002.4035696051375</v>
      </c>
      <c r="D16" s="15">
        <f t="shared" si="2"/>
        <v>866.4402650860883</v>
      </c>
      <c r="E16" s="15">
        <f t="shared" si="3"/>
        <v>92525.19665464722</v>
      </c>
    </row>
    <row r="17" spans="1:5" ht="15">
      <c r="A17" s="14">
        <v>10</v>
      </c>
      <c r="B17" s="15">
        <f t="shared" si="0"/>
        <v>1868.8438346912258</v>
      </c>
      <c r="C17" s="15">
        <f t="shared" si="1"/>
        <v>993.1037774265469</v>
      </c>
      <c r="D17" s="15">
        <f t="shared" si="2"/>
        <v>875.7400572646789</v>
      </c>
      <c r="E17" s="15">
        <f t="shared" si="3"/>
        <v>91649.45659738254</v>
      </c>
    </row>
    <row r="18" spans="1:5" ht="15">
      <c r="A18" s="14">
        <v>11</v>
      </c>
      <c r="B18" s="15">
        <f t="shared" si="0"/>
        <v>1868.8438346912258</v>
      </c>
      <c r="C18" s="15">
        <f t="shared" si="1"/>
        <v>983.7041674785725</v>
      </c>
      <c r="D18" s="15">
        <f t="shared" si="2"/>
        <v>885.1396672126533</v>
      </c>
      <c r="E18" s="15">
        <f t="shared" si="3"/>
        <v>90764.31693016988</v>
      </c>
    </row>
    <row r="19" spans="1:5" ht="15">
      <c r="A19" s="14">
        <v>12</v>
      </c>
      <c r="B19" s="15">
        <f t="shared" si="0"/>
        <v>1868.8438346912258</v>
      </c>
      <c r="C19" s="15">
        <f t="shared" si="1"/>
        <v>974.2036683838234</v>
      </c>
      <c r="D19" s="15">
        <f t="shared" si="2"/>
        <v>894.6401663074024</v>
      </c>
      <c r="E19" s="15">
        <f t="shared" si="3"/>
        <v>89869.67676386247</v>
      </c>
    </row>
    <row r="20" spans="1:5" ht="15">
      <c r="A20" s="14">
        <v>13</v>
      </c>
      <c r="B20" s="15">
        <f t="shared" si="0"/>
        <v>1868.8438346912258</v>
      </c>
      <c r="C20" s="15">
        <f t="shared" si="1"/>
        <v>964.6011972654572</v>
      </c>
      <c r="D20" s="15">
        <f t="shared" si="2"/>
        <v>904.2426374257685</v>
      </c>
      <c r="E20" s="15">
        <f t="shared" si="3"/>
        <v>88965.4341264367</v>
      </c>
    </row>
    <row r="21" spans="1:5" ht="15">
      <c r="A21" s="14">
        <v>14</v>
      </c>
      <c r="B21" s="15">
        <f t="shared" si="0"/>
        <v>1868.8438346912258</v>
      </c>
      <c r="C21" s="15">
        <f t="shared" si="1"/>
        <v>954.8956596237539</v>
      </c>
      <c r="D21" s="15">
        <f t="shared" si="2"/>
        <v>913.9481750674719</v>
      </c>
      <c r="E21" s="15">
        <f t="shared" si="3"/>
        <v>88051.48595136922</v>
      </c>
    </row>
    <row r="22" spans="1:5" ht="15">
      <c r="A22" s="14">
        <v>15</v>
      </c>
      <c r="B22" s="15">
        <f t="shared" si="0"/>
        <v>1868.8438346912258</v>
      </c>
      <c r="C22" s="15">
        <f t="shared" si="1"/>
        <v>945.0859492113628</v>
      </c>
      <c r="D22" s="15">
        <f t="shared" si="2"/>
        <v>923.7578854798629</v>
      </c>
      <c r="E22" s="15">
        <f t="shared" si="3"/>
        <v>87127.72806588936</v>
      </c>
    </row>
    <row r="23" spans="1:5" ht="15">
      <c r="A23" s="14">
        <v>16</v>
      </c>
      <c r="B23" s="15">
        <f t="shared" si="0"/>
        <v>1868.8438346912258</v>
      </c>
      <c r="C23" s="15">
        <f t="shared" si="1"/>
        <v>935.1709479072124</v>
      </c>
      <c r="D23" s="15">
        <f t="shared" si="2"/>
        <v>933.6728867840134</v>
      </c>
      <c r="E23" s="15">
        <f t="shared" si="3"/>
        <v>86194.05517910534</v>
      </c>
    </row>
    <row r="24" spans="1:5" ht="15">
      <c r="A24" s="14">
        <v>17</v>
      </c>
      <c r="B24" s="15">
        <f t="shared" si="0"/>
        <v>1868.8438346912258</v>
      </c>
      <c r="C24" s="15">
        <f t="shared" si="1"/>
        <v>925.1495255890641</v>
      </c>
      <c r="D24" s="15">
        <f t="shared" si="2"/>
        <v>943.6943091021617</v>
      </c>
      <c r="E24" s="15">
        <f t="shared" si="3"/>
        <v>85250.36087000318</v>
      </c>
    </row>
    <row r="25" spans="1:5" ht="15">
      <c r="A25" s="14">
        <v>18</v>
      </c>
      <c r="B25" s="15">
        <f t="shared" si="0"/>
        <v>1868.8438346912258</v>
      </c>
      <c r="C25" s="15">
        <f t="shared" si="1"/>
        <v>915.0205400047007</v>
      </c>
      <c r="D25" s="15">
        <f t="shared" si="2"/>
        <v>953.8232946865251</v>
      </c>
      <c r="E25" s="15">
        <f t="shared" si="3"/>
        <v>84296.53757531664</v>
      </c>
    </row>
    <row r="26" spans="1:5" ht="15">
      <c r="A26" s="14">
        <v>19</v>
      </c>
      <c r="B26" s="15">
        <f t="shared" si="0"/>
        <v>1868.8438346912258</v>
      </c>
      <c r="C26" s="15">
        <f t="shared" si="1"/>
        <v>904.7828366417319</v>
      </c>
      <c r="D26" s="15">
        <f t="shared" si="2"/>
        <v>964.0609980494938</v>
      </c>
      <c r="E26" s="15">
        <f t="shared" si="3"/>
        <v>83332.47657726715</v>
      </c>
    </row>
    <row r="27" spans="1:5" ht="15">
      <c r="A27" s="14">
        <v>20</v>
      </c>
      <c r="B27" s="15">
        <f t="shared" si="0"/>
        <v>1868.8438346912258</v>
      </c>
      <c r="C27" s="15">
        <f t="shared" si="1"/>
        <v>894.4352485960007</v>
      </c>
      <c r="D27" s="15">
        <f t="shared" si="2"/>
        <v>974.408586095225</v>
      </c>
      <c r="E27" s="15">
        <f t="shared" si="3"/>
        <v>82358.06799117192</v>
      </c>
    </row>
    <row r="28" spans="1:5" ht="15">
      <c r="A28" s="14">
        <v>21</v>
      </c>
      <c r="B28" s="15">
        <f t="shared" si="0"/>
        <v>1868.8438346912258</v>
      </c>
      <c r="C28" s="15">
        <f t="shared" si="1"/>
        <v>883.9765964385787</v>
      </c>
      <c r="D28" s="15">
        <f t="shared" si="2"/>
        <v>984.8672382526471</v>
      </c>
      <c r="E28" s="15">
        <f t="shared" si="3"/>
        <v>81373.20075291926</v>
      </c>
    </row>
    <row r="29" spans="1:5" ht="15">
      <c r="A29" s="14">
        <v>22</v>
      </c>
      <c r="B29" s="15">
        <f t="shared" si="0"/>
        <v>1868.8438346912258</v>
      </c>
      <c r="C29" s="15">
        <f t="shared" si="1"/>
        <v>873.4056880813333</v>
      </c>
      <c r="D29" s="15">
        <f t="shared" si="2"/>
        <v>995.4381466098924</v>
      </c>
      <c r="E29" s="15">
        <f t="shared" si="3"/>
        <v>80377.76260630936</v>
      </c>
    </row>
    <row r="30" spans="1:5" ht="15">
      <c r="A30" s="14">
        <v>23</v>
      </c>
      <c r="B30" s="15">
        <f t="shared" si="0"/>
        <v>1868.8438346912258</v>
      </c>
      <c r="C30" s="15">
        <f t="shared" si="1"/>
        <v>862.7213186410539</v>
      </c>
      <c r="D30" s="15">
        <f t="shared" si="2"/>
        <v>1006.1225160501718</v>
      </c>
      <c r="E30" s="15">
        <f t="shared" si="3"/>
        <v>79371.64009025918</v>
      </c>
    </row>
    <row r="31" spans="1:5" ht="15">
      <c r="A31" s="14">
        <v>24</v>
      </c>
      <c r="B31" s="15">
        <f t="shared" si="0"/>
        <v>1868.8438346912258</v>
      </c>
      <c r="C31" s="15">
        <f t="shared" si="1"/>
        <v>851.9222703021152</v>
      </c>
      <c r="D31" s="15">
        <f t="shared" si="2"/>
        <v>1016.9215643891106</v>
      </c>
      <c r="E31" s="15">
        <f t="shared" si="3"/>
        <v>78354.71852587008</v>
      </c>
    </row>
    <row r="32" spans="1:5" ht="15">
      <c r="A32" s="14">
        <v>25</v>
      </c>
      <c r="B32" s="15">
        <f t="shared" si="0"/>
        <v>1868.8438346912258</v>
      </c>
      <c r="C32" s="15">
        <f t="shared" si="1"/>
        <v>841.0073121776721</v>
      </c>
      <c r="D32" s="15">
        <f t="shared" si="2"/>
        <v>1027.8365225135535</v>
      </c>
      <c r="E32" s="15">
        <f t="shared" si="3"/>
        <v>77326.88200335651</v>
      </c>
    </row>
    <row r="33" spans="1:5" ht="15">
      <c r="A33" s="14">
        <v>26</v>
      </c>
      <c r="B33" s="15">
        <f t="shared" si="0"/>
        <v>1868.8438346912258</v>
      </c>
      <c r="C33" s="15">
        <f t="shared" si="1"/>
        <v>829.9752001693599</v>
      </c>
      <c r="D33" s="15">
        <f t="shared" si="2"/>
        <v>1038.8686345218657</v>
      </c>
      <c r="E33" s="15">
        <f t="shared" si="3"/>
        <v>76288.01336883464</v>
      </c>
    </row>
    <row r="34" spans="1:5" ht="15">
      <c r="A34" s="14">
        <v>27</v>
      </c>
      <c r="B34" s="15">
        <f t="shared" si="0"/>
        <v>1868.8438346912258</v>
      </c>
      <c r="C34" s="15">
        <f t="shared" si="1"/>
        <v>818.8246768254918</v>
      </c>
      <c r="D34" s="15">
        <f t="shared" si="2"/>
        <v>1050.019157865734</v>
      </c>
      <c r="E34" s="15">
        <f t="shared" si="3"/>
        <v>75237.9942109689</v>
      </c>
    </row>
    <row r="35" spans="1:5" ht="15">
      <c r="A35" s="14">
        <v>28</v>
      </c>
      <c r="B35" s="15">
        <f t="shared" si="0"/>
        <v>1868.8438346912258</v>
      </c>
      <c r="C35" s="15">
        <f t="shared" si="1"/>
        <v>807.5544711977328</v>
      </c>
      <c r="D35" s="15">
        <f t="shared" si="2"/>
        <v>1061.289363493493</v>
      </c>
      <c r="E35" s="15">
        <f t="shared" si="3"/>
        <v>74176.7048474754</v>
      </c>
    </row>
    <row r="36" spans="1:5" ht="15">
      <c r="A36" s="14">
        <v>29</v>
      </c>
      <c r="B36" s="15">
        <f t="shared" si="0"/>
        <v>1868.8438346912258</v>
      </c>
      <c r="C36" s="15">
        <f t="shared" si="1"/>
        <v>796.1632986962359</v>
      </c>
      <c r="D36" s="15">
        <f t="shared" si="2"/>
        <v>1072.68053599499</v>
      </c>
      <c r="E36" s="15">
        <f t="shared" si="3"/>
        <v>73104.0243114804</v>
      </c>
    </row>
    <row r="37" spans="1:5" ht="15">
      <c r="A37" s="14">
        <v>30</v>
      </c>
      <c r="B37" s="15">
        <f t="shared" si="0"/>
        <v>1868.8438346912258</v>
      </c>
      <c r="C37" s="15">
        <f t="shared" si="1"/>
        <v>784.649860943223</v>
      </c>
      <c r="D37" s="15">
        <f t="shared" si="2"/>
        <v>1084.193973748003</v>
      </c>
      <c r="E37" s="15">
        <f t="shared" si="3"/>
        <v>72019.83033773239</v>
      </c>
    </row>
    <row r="38" spans="1:5" ht="15">
      <c r="A38" s="14">
        <v>31</v>
      </c>
      <c r="B38" s="15">
        <f t="shared" si="0"/>
        <v>1868.8438346912258</v>
      </c>
      <c r="C38" s="15">
        <f t="shared" si="1"/>
        <v>773.0128456249944</v>
      </c>
      <c r="D38" s="15">
        <f t="shared" si="2"/>
        <v>1095.8309890662313</v>
      </c>
      <c r="E38" s="15">
        <f t="shared" si="3"/>
        <v>70923.99934866616</v>
      </c>
    </row>
    <row r="39" spans="1:5" ht="15">
      <c r="A39" s="14">
        <v>32</v>
      </c>
      <c r="B39" s="15">
        <f t="shared" si="0"/>
        <v>1868.8438346912258</v>
      </c>
      <c r="C39" s="15">
        <f t="shared" si="1"/>
        <v>761.25092634235</v>
      </c>
      <c r="D39" s="15">
        <f t="shared" si="2"/>
        <v>1107.5929083488759</v>
      </c>
      <c r="E39" s="15">
        <f t="shared" si="3"/>
        <v>69816.40644031728</v>
      </c>
    </row>
    <row r="40" spans="1:5" ht="15">
      <c r="A40" s="14">
        <v>33</v>
      </c>
      <c r="B40" s="15">
        <f aca="true" t="shared" si="4" ref="B40:B87">$B$4</f>
        <v>1868.8438346912258</v>
      </c>
      <c r="C40" s="15">
        <f aca="true" t="shared" si="5" ref="C40:C60">E39*$B$5/12</f>
        <v>749.3627624594055</v>
      </c>
      <c r="D40" s="15">
        <f aca="true" t="shared" si="6" ref="D40:D60">B40-C40</f>
        <v>1119.4810722318202</v>
      </c>
      <c r="E40" s="15">
        <f aca="true" t="shared" si="7" ref="E40:E60">E39-B40+C40</f>
        <v>68696.92536808546</v>
      </c>
    </row>
    <row r="41" spans="1:5" ht="15">
      <c r="A41" s="14">
        <v>34</v>
      </c>
      <c r="B41" s="15">
        <f t="shared" si="4"/>
        <v>1868.8438346912258</v>
      </c>
      <c r="C41" s="15">
        <f t="shared" si="5"/>
        <v>737.3469989507839</v>
      </c>
      <c r="D41" s="15">
        <f t="shared" si="6"/>
        <v>1131.4968357404418</v>
      </c>
      <c r="E41" s="15">
        <f t="shared" si="7"/>
        <v>67565.42853234502</v>
      </c>
    </row>
    <row r="42" spans="1:5" ht="15">
      <c r="A42" s="14">
        <v>35</v>
      </c>
      <c r="B42" s="15">
        <f t="shared" si="4"/>
        <v>1868.8438346912258</v>
      </c>
      <c r="C42" s="15">
        <f t="shared" si="5"/>
        <v>725.2022662471699</v>
      </c>
      <c r="D42" s="15">
        <f t="shared" si="6"/>
        <v>1143.6415684440558</v>
      </c>
      <c r="E42" s="15">
        <f t="shared" si="7"/>
        <v>66421.78696390096</v>
      </c>
    </row>
    <row r="43" spans="1:5" ht="15">
      <c r="A43" s="14">
        <v>36</v>
      </c>
      <c r="B43" s="15">
        <f t="shared" si="4"/>
        <v>1868.8438346912258</v>
      </c>
      <c r="C43" s="15">
        <f t="shared" si="5"/>
        <v>712.9271800792036</v>
      </c>
      <c r="D43" s="15">
        <f t="shared" si="6"/>
        <v>1155.9166546120223</v>
      </c>
      <c r="E43" s="15">
        <f t="shared" si="7"/>
        <v>65265.87030928894</v>
      </c>
    </row>
    <row r="44" spans="1:5" ht="15">
      <c r="A44" s="14">
        <v>37</v>
      </c>
      <c r="B44" s="15">
        <f t="shared" si="4"/>
        <v>1868.8438346912258</v>
      </c>
      <c r="C44" s="15">
        <f t="shared" si="5"/>
        <v>700.5203413197013</v>
      </c>
      <c r="D44" s="15">
        <f t="shared" si="6"/>
        <v>1168.3234933715244</v>
      </c>
      <c r="E44" s="15">
        <f t="shared" si="7"/>
        <v>64097.54681591742</v>
      </c>
    </row>
    <row r="45" spans="1:5" ht="15">
      <c r="A45" s="14">
        <v>38</v>
      </c>
      <c r="B45" s="15">
        <f t="shared" si="4"/>
        <v>1868.8438346912258</v>
      </c>
      <c r="C45" s="15">
        <f t="shared" si="5"/>
        <v>687.9803358241803</v>
      </c>
      <c r="D45" s="15">
        <f t="shared" si="6"/>
        <v>1180.8634988670456</v>
      </c>
      <c r="E45" s="15">
        <f t="shared" si="7"/>
        <v>62916.683317050374</v>
      </c>
    </row>
    <row r="46" spans="1:5" ht="15">
      <c r="A46" s="14">
        <v>39</v>
      </c>
      <c r="B46" s="15">
        <f t="shared" si="4"/>
        <v>1868.8438346912258</v>
      </c>
      <c r="C46" s="15">
        <f t="shared" si="5"/>
        <v>675.305734269674</v>
      </c>
      <c r="D46" s="15">
        <f t="shared" si="6"/>
        <v>1193.538100421552</v>
      </c>
      <c r="E46" s="15">
        <f t="shared" si="7"/>
        <v>61723.14521662883</v>
      </c>
    </row>
    <row r="47" spans="1:5" ht="15">
      <c r="A47" s="14">
        <v>40</v>
      </c>
      <c r="B47" s="15">
        <f t="shared" si="4"/>
        <v>1868.8438346912258</v>
      </c>
      <c r="C47" s="15">
        <f t="shared" si="5"/>
        <v>662.4950919918161</v>
      </c>
      <c r="D47" s="15">
        <f t="shared" si="6"/>
        <v>1206.3487426994097</v>
      </c>
      <c r="E47" s="15">
        <f t="shared" si="7"/>
        <v>60516.796473929426</v>
      </c>
    </row>
    <row r="48" spans="1:5" ht="15">
      <c r="A48" s="14">
        <v>41</v>
      </c>
      <c r="B48" s="15">
        <f t="shared" si="4"/>
        <v>1868.8438346912258</v>
      </c>
      <c r="C48" s="15">
        <f t="shared" si="5"/>
        <v>649.5469488201758</v>
      </c>
      <c r="D48" s="15">
        <f t="shared" si="6"/>
        <v>1219.29688587105</v>
      </c>
      <c r="E48" s="15">
        <f t="shared" si="7"/>
        <v>59297.49958805838</v>
      </c>
    </row>
    <row r="49" spans="1:5" ht="15">
      <c r="A49" s="14">
        <v>42</v>
      </c>
      <c r="B49" s="15">
        <f t="shared" si="4"/>
        <v>1868.8438346912258</v>
      </c>
      <c r="C49" s="15">
        <f t="shared" si="5"/>
        <v>636.4598289118265</v>
      </c>
      <c r="D49" s="15">
        <f t="shared" si="6"/>
        <v>1232.384005779399</v>
      </c>
      <c r="E49" s="15">
        <f t="shared" si="7"/>
        <v>58065.11558227899</v>
      </c>
    </row>
    <row r="50" spans="1:5" ht="15">
      <c r="A50" s="14">
        <v>43</v>
      </c>
      <c r="B50" s="15">
        <f t="shared" si="4"/>
        <v>1868.8438346912258</v>
      </c>
      <c r="C50" s="15">
        <f t="shared" si="5"/>
        <v>623.2322405831278</v>
      </c>
      <c r="D50" s="15">
        <f t="shared" si="6"/>
        <v>1245.611594108098</v>
      </c>
      <c r="E50" s="15">
        <f t="shared" si="7"/>
        <v>56819.503988170894</v>
      </c>
    </row>
    <row r="51" spans="1:5" ht="15">
      <c r="A51" s="14">
        <v>44</v>
      </c>
      <c r="B51" s="15">
        <f t="shared" si="4"/>
        <v>1868.8438346912258</v>
      </c>
      <c r="C51" s="15">
        <f t="shared" si="5"/>
        <v>609.862676139701</v>
      </c>
      <c r="D51" s="15">
        <f t="shared" si="6"/>
        <v>1258.981158551525</v>
      </c>
      <c r="E51" s="15">
        <f t="shared" si="7"/>
        <v>55560.522829619375</v>
      </c>
    </row>
    <row r="52" spans="1:5" ht="15">
      <c r="A52" s="14">
        <v>45</v>
      </c>
      <c r="B52" s="15">
        <f t="shared" si="4"/>
        <v>1868.8438346912258</v>
      </c>
      <c r="C52" s="15">
        <f t="shared" si="5"/>
        <v>596.3496117045812</v>
      </c>
      <c r="D52" s="15">
        <f t="shared" si="6"/>
        <v>1272.4942229866447</v>
      </c>
      <c r="E52" s="15">
        <f t="shared" si="7"/>
        <v>54288.02860663273</v>
      </c>
    </row>
    <row r="53" spans="1:5" ht="15">
      <c r="A53" s="14">
        <v>46</v>
      </c>
      <c r="B53" s="15">
        <f t="shared" si="4"/>
        <v>1868.8438346912258</v>
      </c>
      <c r="C53" s="15">
        <f t="shared" si="5"/>
        <v>582.6915070445247</v>
      </c>
      <c r="D53" s="15">
        <f t="shared" si="6"/>
        <v>1286.152327646701</v>
      </c>
      <c r="E53" s="15">
        <f t="shared" si="7"/>
        <v>53001.876278986034</v>
      </c>
    </row>
    <row r="54" spans="1:5" ht="15">
      <c r="A54" s="14">
        <v>47</v>
      </c>
      <c r="B54" s="15">
        <f t="shared" si="4"/>
        <v>1868.8438346912258</v>
      </c>
      <c r="C54" s="15">
        <f t="shared" si="5"/>
        <v>568.8868053944501</v>
      </c>
      <c r="D54" s="15">
        <f t="shared" si="6"/>
        <v>1299.9570292967755</v>
      </c>
      <c r="E54" s="15">
        <f t="shared" si="7"/>
        <v>51701.919249689265</v>
      </c>
    </row>
    <row r="55" spans="1:5" ht="15">
      <c r="A55" s="14">
        <v>48</v>
      </c>
      <c r="B55" s="15">
        <f t="shared" si="4"/>
        <v>1868.8438346912258</v>
      </c>
      <c r="C55" s="15">
        <f t="shared" si="5"/>
        <v>554.9339332799981</v>
      </c>
      <c r="D55" s="15">
        <f t="shared" si="6"/>
        <v>1313.9099014112276</v>
      </c>
      <c r="E55" s="15">
        <f t="shared" si="7"/>
        <v>50388.00934827804</v>
      </c>
    </row>
    <row r="56" spans="1:5" ht="15">
      <c r="A56" s="14">
        <v>49</v>
      </c>
      <c r="B56" s="15">
        <f t="shared" si="4"/>
        <v>1868.8438346912258</v>
      </c>
      <c r="C56" s="15">
        <f t="shared" si="5"/>
        <v>540.8313003381843</v>
      </c>
      <c r="D56" s="15">
        <f t="shared" si="6"/>
        <v>1328.0125343530415</v>
      </c>
      <c r="E56" s="15">
        <f t="shared" si="7"/>
        <v>49059.996813925005</v>
      </c>
    </row>
    <row r="57" spans="1:5" ht="15">
      <c r="A57" s="14">
        <v>50</v>
      </c>
      <c r="B57" s="15">
        <f t="shared" si="4"/>
        <v>1868.8438346912258</v>
      </c>
      <c r="C57" s="15">
        <f t="shared" si="5"/>
        <v>526.5772991361283</v>
      </c>
      <c r="D57" s="15">
        <f t="shared" si="6"/>
        <v>1342.2665355550976</v>
      </c>
      <c r="E57" s="15">
        <f t="shared" si="7"/>
        <v>47717.73027836991</v>
      </c>
    </row>
    <row r="58" spans="1:5" ht="15">
      <c r="A58" s="14">
        <v>51</v>
      </c>
      <c r="B58" s="15">
        <f t="shared" si="4"/>
        <v>1868.8438346912258</v>
      </c>
      <c r="C58" s="15">
        <f t="shared" si="5"/>
        <v>512.1703049878371</v>
      </c>
      <c r="D58" s="15">
        <f t="shared" si="6"/>
        <v>1356.6735297033888</v>
      </c>
      <c r="E58" s="15">
        <f t="shared" si="7"/>
        <v>46361.056748666524</v>
      </c>
    </row>
    <row r="59" spans="1:5" ht="15">
      <c r="A59" s="14">
        <v>52</v>
      </c>
      <c r="B59" s="15">
        <f t="shared" si="4"/>
        <v>1868.8438346912258</v>
      </c>
      <c r="C59" s="15">
        <f t="shared" si="5"/>
        <v>497.6086757690207</v>
      </c>
      <c r="D59" s="15">
        <f t="shared" si="6"/>
        <v>1371.235158922205</v>
      </c>
      <c r="E59" s="15">
        <f t="shared" si="7"/>
        <v>44989.82158974432</v>
      </c>
    </row>
    <row r="60" spans="1:5" ht="15">
      <c r="A60" s="14">
        <v>53</v>
      </c>
      <c r="B60" s="15">
        <f t="shared" si="4"/>
        <v>1868.8438346912258</v>
      </c>
      <c r="C60" s="15">
        <f t="shared" si="5"/>
        <v>482.8907517299224</v>
      </c>
      <c r="D60" s="15">
        <f t="shared" si="6"/>
        <v>1385.9530829613034</v>
      </c>
      <c r="E60" s="15">
        <f t="shared" si="7"/>
        <v>43603.86850678302</v>
      </c>
    </row>
    <row r="61" spans="1:5" ht="15">
      <c r="A61" s="14">
        <v>54</v>
      </c>
      <c r="B61" s="15">
        <f t="shared" si="4"/>
        <v>1868.8438346912258</v>
      </c>
      <c r="C61" s="15">
        <f aca="true" t="shared" si="8" ref="C61:C84">E60*$B$5/12</f>
        <v>468.0148553061378</v>
      </c>
      <c r="D61" s="15">
        <f aca="true" t="shared" si="9" ref="D61:D84">B61-C61</f>
        <v>1400.828979385088</v>
      </c>
      <c r="E61" s="15">
        <f aca="true" t="shared" si="10" ref="E61:E84">E60-B61+C61</f>
        <v>42203.03952739794</v>
      </c>
    </row>
    <row r="62" spans="1:5" ht="15">
      <c r="A62" s="14">
        <v>55</v>
      </c>
      <c r="B62" s="15">
        <f t="shared" si="4"/>
        <v>1868.8438346912258</v>
      </c>
      <c r="C62" s="15">
        <f t="shared" si="8"/>
        <v>452.9792909274045</v>
      </c>
      <c r="D62" s="15">
        <f t="shared" si="9"/>
        <v>1415.8645437638213</v>
      </c>
      <c r="E62" s="15">
        <f t="shared" si="10"/>
        <v>40787.17498363412</v>
      </c>
    </row>
    <row r="63" spans="1:5" ht="15">
      <c r="A63" s="14">
        <v>56</v>
      </c>
      <c r="B63" s="15">
        <f t="shared" si="4"/>
        <v>1868.8438346912258</v>
      </c>
      <c r="C63" s="15">
        <f t="shared" si="8"/>
        <v>437.78234482433953</v>
      </c>
      <c r="D63" s="15">
        <f t="shared" si="9"/>
        <v>1431.0614898668862</v>
      </c>
      <c r="E63" s="15">
        <f t="shared" si="10"/>
        <v>39356.11349376723</v>
      </c>
    </row>
    <row r="64" spans="1:5" ht="15">
      <c r="A64" s="14">
        <v>57</v>
      </c>
      <c r="B64" s="15">
        <f t="shared" si="4"/>
        <v>1868.8438346912258</v>
      </c>
      <c r="C64" s="15">
        <f t="shared" si="8"/>
        <v>422.4222848331016</v>
      </c>
      <c r="D64" s="15">
        <f t="shared" si="9"/>
        <v>1446.421549858124</v>
      </c>
      <c r="E64" s="15">
        <f t="shared" si="10"/>
        <v>37909.691943909114</v>
      </c>
    </row>
    <row r="65" spans="1:5" ht="15">
      <c r="A65" s="14">
        <v>58</v>
      </c>
      <c r="B65" s="15">
        <f t="shared" si="4"/>
        <v>1868.8438346912258</v>
      </c>
      <c r="C65" s="15">
        <f t="shared" si="8"/>
        <v>406.8973601979578</v>
      </c>
      <c r="D65" s="15">
        <f t="shared" si="9"/>
        <v>1461.946474493268</v>
      </c>
      <c r="E65" s="15">
        <f t="shared" si="10"/>
        <v>36447.74546941585</v>
      </c>
    </row>
    <row r="66" spans="1:5" ht="15">
      <c r="A66" s="14">
        <v>59</v>
      </c>
      <c r="B66" s="15">
        <f t="shared" si="4"/>
        <v>1868.8438346912258</v>
      </c>
      <c r="C66" s="15">
        <f t="shared" si="8"/>
        <v>391.2058013717301</v>
      </c>
      <c r="D66" s="15">
        <f t="shared" si="9"/>
        <v>1477.6380333194957</v>
      </c>
      <c r="E66" s="15">
        <f t="shared" si="10"/>
        <v>34970.10743609636</v>
      </c>
    </row>
    <row r="67" spans="1:5" ht="15">
      <c r="A67" s="14">
        <v>60</v>
      </c>
      <c r="B67" s="15">
        <f t="shared" si="4"/>
        <v>1868.8438346912258</v>
      </c>
      <c r="C67" s="15">
        <f t="shared" si="8"/>
        <v>375.34581981410093</v>
      </c>
      <c r="D67" s="15">
        <f t="shared" si="9"/>
        <v>1493.498014877125</v>
      </c>
      <c r="E67" s="15">
        <f t="shared" si="10"/>
        <v>33476.60942121924</v>
      </c>
    </row>
    <row r="68" spans="1:5" ht="15">
      <c r="A68" s="14">
        <v>61</v>
      </c>
      <c r="B68" s="15">
        <f t="shared" si="4"/>
        <v>1868.8438346912258</v>
      </c>
      <c r="C68" s="15">
        <f t="shared" si="8"/>
        <v>359.31560778775315</v>
      </c>
      <c r="D68" s="15">
        <f t="shared" si="9"/>
        <v>1509.5282269034726</v>
      </c>
      <c r="E68" s="15">
        <f t="shared" si="10"/>
        <v>31967.081194315768</v>
      </c>
    </row>
    <row r="69" spans="1:5" ht="15">
      <c r="A69" s="14">
        <v>62</v>
      </c>
      <c r="B69" s="15">
        <f t="shared" si="4"/>
        <v>1868.8438346912258</v>
      </c>
      <c r="C69" s="15">
        <f t="shared" si="8"/>
        <v>343.11333815232257</v>
      </c>
      <c r="D69" s="15">
        <f t="shared" si="9"/>
        <v>1525.7304965389033</v>
      </c>
      <c r="E69" s="15">
        <f t="shared" si="10"/>
        <v>30441.350697776863</v>
      </c>
    </row>
    <row r="70" spans="1:5" ht="15">
      <c r="A70" s="14">
        <v>63</v>
      </c>
      <c r="B70" s="15">
        <f t="shared" si="4"/>
        <v>1868.8438346912258</v>
      </c>
      <c r="C70" s="15">
        <f t="shared" si="8"/>
        <v>326.7371641561383</v>
      </c>
      <c r="D70" s="15">
        <f t="shared" si="9"/>
        <v>1542.1066705350875</v>
      </c>
      <c r="E70" s="15">
        <f t="shared" si="10"/>
        <v>28899.244027241773</v>
      </c>
    </row>
    <row r="71" spans="1:5" ht="15">
      <c r="A71" s="14">
        <v>64</v>
      </c>
      <c r="B71" s="15">
        <f t="shared" si="4"/>
        <v>1868.8438346912258</v>
      </c>
      <c r="C71" s="15">
        <f t="shared" si="8"/>
        <v>310.18521922572836</v>
      </c>
      <c r="D71" s="15">
        <f t="shared" si="9"/>
        <v>1558.6586154654974</v>
      </c>
      <c r="E71" s="15">
        <f t="shared" si="10"/>
        <v>27340.585411776276</v>
      </c>
    </row>
    <row r="72" spans="1:5" ht="15">
      <c r="A72" s="14">
        <v>65</v>
      </c>
      <c r="B72" s="15">
        <f t="shared" si="4"/>
        <v>1868.8438346912258</v>
      </c>
      <c r="C72" s="15">
        <f t="shared" si="8"/>
        <v>293.4556167530654</v>
      </c>
      <c r="D72" s="15">
        <f t="shared" si="9"/>
        <v>1575.3882179381603</v>
      </c>
      <c r="E72" s="15">
        <f t="shared" si="10"/>
        <v>25765.197193838114</v>
      </c>
    </row>
    <row r="73" spans="1:5" ht="15">
      <c r="A73" s="14">
        <v>66</v>
      </c>
      <c r="B73" s="15">
        <f t="shared" si="4"/>
        <v>1868.8438346912258</v>
      </c>
      <c r="C73" s="15">
        <f t="shared" si="8"/>
        <v>276.5464498805291</v>
      </c>
      <c r="D73" s="15">
        <f t="shared" si="9"/>
        <v>1592.2973848106967</v>
      </c>
      <c r="E73" s="15">
        <f t="shared" si="10"/>
        <v>24172.899809027418</v>
      </c>
    </row>
    <row r="74" spans="1:5" ht="15">
      <c r="A74" s="14">
        <v>67</v>
      </c>
      <c r="B74" s="15">
        <f t="shared" si="4"/>
        <v>1868.8438346912258</v>
      </c>
      <c r="C74" s="15">
        <f t="shared" si="8"/>
        <v>259.4557912835609</v>
      </c>
      <c r="D74" s="15">
        <f t="shared" si="9"/>
        <v>1609.3880434076648</v>
      </c>
      <c r="E74" s="15">
        <f t="shared" si="10"/>
        <v>22563.511765619754</v>
      </c>
    </row>
    <row r="75" spans="1:5" ht="15">
      <c r="A75" s="14">
        <v>68</v>
      </c>
      <c r="B75" s="15">
        <f t="shared" si="4"/>
        <v>1868.8438346912258</v>
      </c>
      <c r="C75" s="15">
        <f t="shared" si="8"/>
        <v>242.18169295098537</v>
      </c>
      <c r="D75" s="15">
        <f t="shared" si="9"/>
        <v>1626.6621417402405</v>
      </c>
      <c r="E75" s="15">
        <f t="shared" si="10"/>
        <v>20936.849623879512</v>
      </c>
    </row>
    <row r="76" spans="1:5" ht="15">
      <c r="A76" s="14">
        <v>69</v>
      </c>
      <c r="B76" s="15">
        <f t="shared" si="4"/>
        <v>1868.8438346912258</v>
      </c>
      <c r="C76" s="15">
        <f t="shared" si="8"/>
        <v>224.7221859629734</v>
      </c>
      <c r="D76" s="15">
        <f t="shared" si="9"/>
        <v>1644.1216487282522</v>
      </c>
      <c r="E76" s="15">
        <f t="shared" si="10"/>
        <v>19292.727975151258</v>
      </c>
    </row>
    <row r="77" spans="1:5" ht="15">
      <c r="A77" s="14">
        <v>70</v>
      </c>
      <c r="B77" s="15">
        <f t="shared" si="4"/>
        <v>1868.8438346912258</v>
      </c>
      <c r="C77" s="15">
        <f t="shared" si="8"/>
        <v>207.0752802666235</v>
      </c>
      <c r="D77" s="15">
        <f t="shared" si="9"/>
        <v>1661.7685544246024</v>
      </c>
      <c r="E77" s="15">
        <f t="shared" si="10"/>
        <v>17630.959420726656</v>
      </c>
    </row>
    <row r="78" spans="1:5" ht="15">
      <c r="A78" s="14">
        <v>71</v>
      </c>
      <c r="B78" s="15">
        <f t="shared" si="4"/>
        <v>1868.8438346912258</v>
      </c>
      <c r="C78" s="15">
        <f t="shared" si="8"/>
        <v>189.2389644491328</v>
      </c>
      <c r="D78" s="15">
        <f t="shared" si="9"/>
        <v>1679.604870242093</v>
      </c>
      <c r="E78" s="15">
        <f t="shared" si="10"/>
        <v>15951.354550484562</v>
      </c>
    </row>
    <row r="79" spans="1:5" ht="15">
      <c r="A79" s="14">
        <v>72</v>
      </c>
      <c r="B79" s="15">
        <f t="shared" si="4"/>
        <v>1868.8438346912258</v>
      </c>
      <c r="C79" s="15">
        <f t="shared" si="8"/>
        <v>171.21120550853428</v>
      </c>
      <c r="D79" s="15">
        <f t="shared" si="9"/>
        <v>1697.6326291826915</v>
      </c>
      <c r="E79" s="15">
        <f t="shared" si="10"/>
        <v>14253.72192130187</v>
      </c>
    </row>
    <row r="80" spans="1:5" ht="15">
      <c r="A80" s="14">
        <v>73</v>
      </c>
      <c r="B80" s="15">
        <f t="shared" si="4"/>
        <v>1868.8438346912258</v>
      </c>
      <c r="C80" s="15">
        <f t="shared" si="8"/>
        <v>152.9899486219734</v>
      </c>
      <c r="D80" s="15">
        <f t="shared" si="9"/>
        <v>1715.8538860692524</v>
      </c>
      <c r="E80" s="15">
        <f t="shared" si="10"/>
        <v>12537.868035232617</v>
      </c>
    </row>
    <row r="81" spans="1:5" ht="15">
      <c r="A81" s="14">
        <v>74</v>
      </c>
      <c r="B81" s="15">
        <f t="shared" si="4"/>
        <v>1868.8438346912258</v>
      </c>
      <c r="C81" s="15">
        <f t="shared" si="8"/>
        <v>134.57311691149675</v>
      </c>
      <c r="D81" s="15">
        <f t="shared" si="9"/>
        <v>1734.270717779729</v>
      </c>
      <c r="E81" s="15">
        <f t="shared" si="10"/>
        <v>10803.597317452888</v>
      </c>
    </row>
    <row r="82" spans="1:5" ht="15">
      <c r="A82" s="14">
        <v>75</v>
      </c>
      <c r="B82" s="15">
        <f t="shared" si="4"/>
        <v>1868.8438346912258</v>
      </c>
      <c r="C82" s="15">
        <f t="shared" si="8"/>
        <v>115.95861120732765</v>
      </c>
      <c r="D82" s="15">
        <f t="shared" si="9"/>
        <v>1752.885223483898</v>
      </c>
      <c r="E82" s="15">
        <f t="shared" si="10"/>
        <v>9050.71209396899</v>
      </c>
    </row>
    <row r="83" spans="1:5" ht="15">
      <c r="A83" s="14">
        <v>76</v>
      </c>
      <c r="B83" s="15">
        <f t="shared" si="4"/>
        <v>1868.8438346912258</v>
      </c>
      <c r="C83" s="15">
        <f t="shared" si="8"/>
        <v>97.1443098086005</v>
      </c>
      <c r="D83" s="15">
        <f t="shared" si="9"/>
        <v>1771.6995248826252</v>
      </c>
      <c r="E83" s="15">
        <f t="shared" si="10"/>
        <v>7279.012569086364</v>
      </c>
    </row>
    <row r="84" spans="1:5" ht="15">
      <c r="A84" s="14">
        <v>77</v>
      </c>
      <c r="B84" s="15">
        <f t="shared" si="4"/>
        <v>1868.8438346912258</v>
      </c>
      <c r="C84" s="15">
        <f t="shared" si="8"/>
        <v>78.12806824152698</v>
      </c>
      <c r="D84" s="15">
        <f t="shared" si="9"/>
        <v>1790.7157664496988</v>
      </c>
      <c r="E84" s="15">
        <f t="shared" si="10"/>
        <v>5488.296802636665</v>
      </c>
    </row>
    <row r="85" spans="1:5" ht="15">
      <c r="A85" s="14">
        <v>78</v>
      </c>
      <c r="B85" s="15">
        <f t="shared" si="4"/>
        <v>1868.8438346912258</v>
      </c>
      <c r="C85" s="15">
        <f>E84*$B$5/12</f>
        <v>58.90771901496688</v>
      </c>
      <c r="D85" s="15">
        <f>B85-C85</f>
        <v>1809.9361156762589</v>
      </c>
      <c r="E85" s="15">
        <f>E84-B85+C85</f>
        <v>3678.3606869604064</v>
      </c>
    </row>
    <row r="86" spans="1:5" ht="15">
      <c r="A86" s="14">
        <v>79</v>
      </c>
      <c r="B86" s="15">
        <f t="shared" si="4"/>
        <v>1868.8438346912258</v>
      </c>
      <c r="C86" s="15">
        <f>E85*$B$5/12</f>
        <v>39.48107137337502</v>
      </c>
      <c r="D86" s="15">
        <f>B86-C86</f>
        <v>1829.3627633178507</v>
      </c>
      <c r="E86" s="15">
        <f>E85-B86+C86</f>
        <v>1848.9979236425556</v>
      </c>
    </row>
    <row r="87" spans="1:5" ht="15">
      <c r="A87" s="14">
        <v>80</v>
      </c>
      <c r="B87" s="15">
        <f t="shared" si="4"/>
        <v>1868.8438346912258</v>
      </c>
      <c r="C87" s="15">
        <f>E86*$B$5/12</f>
        <v>19.845911047096763</v>
      </c>
      <c r="D87" s="15">
        <f>B87-C87</f>
        <v>1848.997923644129</v>
      </c>
      <c r="E87" s="15">
        <f>E86-B87+C87</f>
        <v>-1.573368990648305E-09</v>
      </c>
    </row>
    <row r="88" spans="2:5" ht="15">
      <c r="B88" s="6">
        <f>SUM(B8:B87)</f>
        <v>149507.50677529804</v>
      </c>
      <c r="C88" s="6">
        <f>SUM(C8:C87)</f>
        <v>49507.506775296584</v>
      </c>
      <c r="D88" s="6">
        <f>SUM(D8:D87)</f>
        <v>100000.0000000015</v>
      </c>
      <c r="E88" s="6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pane ySplit="5" topLeftCell="BM6" activePane="bottomLeft" state="frozen"/>
      <selection pane="topLeft" activeCell="H19" sqref="H19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17</v>
      </c>
    </row>
    <row r="2" spans="1:2" ht="15">
      <c r="A2" s="1" t="s">
        <v>8</v>
      </c>
      <c r="B2" s="5">
        <f>'試算總表'!B20</f>
        <v>100000</v>
      </c>
    </row>
    <row r="3" spans="1:3" ht="15">
      <c r="A3" s="1" t="s">
        <v>9</v>
      </c>
      <c r="B3" s="11">
        <f>B2/60</f>
        <v>1666.6666666666667</v>
      </c>
      <c r="C3" s="12"/>
    </row>
    <row r="4" spans="1:2" ht="15">
      <c r="A4" s="1" t="s">
        <v>10</v>
      </c>
      <c r="B4" s="13">
        <v>0</v>
      </c>
    </row>
    <row r="5" spans="1:5" ht="15">
      <c r="A5" s="3" t="s">
        <v>11</v>
      </c>
      <c r="B5" s="2" t="s">
        <v>12</v>
      </c>
      <c r="C5" s="2" t="s">
        <v>13</v>
      </c>
      <c r="D5" s="2" t="s">
        <v>14</v>
      </c>
      <c r="E5" s="4" t="s">
        <v>15</v>
      </c>
    </row>
    <row r="6" spans="1:5" ht="15">
      <c r="A6" s="14"/>
      <c r="B6" s="15"/>
      <c r="C6" s="15"/>
      <c r="D6" s="15"/>
      <c r="E6" s="15">
        <f>B2</f>
        <v>100000</v>
      </c>
    </row>
    <row r="7" spans="1:5" ht="15">
      <c r="A7" s="14">
        <v>1</v>
      </c>
      <c r="B7" s="15">
        <f aca="true" t="shared" si="0" ref="B7:B66">$B$3</f>
        <v>1666.6666666666667</v>
      </c>
      <c r="C7" s="15">
        <f aca="true" t="shared" si="1" ref="C7:C38">E6*$B$4/12</f>
        <v>0</v>
      </c>
      <c r="D7" s="15">
        <f aca="true" t="shared" si="2" ref="D7:D38">B7-C7</f>
        <v>1666.6666666666667</v>
      </c>
      <c r="E7" s="15">
        <f aca="true" t="shared" si="3" ref="E7:E38">E6-B7+C7</f>
        <v>98333.33333333333</v>
      </c>
    </row>
    <row r="8" spans="1:5" ht="15">
      <c r="A8" s="14">
        <v>2</v>
      </c>
      <c r="B8" s="15">
        <f t="shared" si="0"/>
        <v>1666.6666666666667</v>
      </c>
      <c r="C8" s="15">
        <f t="shared" si="1"/>
        <v>0</v>
      </c>
      <c r="D8" s="15">
        <f t="shared" si="2"/>
        <v>1666.6666666666667</v>
      </c>
      <c r="E8" s="15">
        <f t="shared" si="3"/>
        <v>96666.66666666666</v>
      </c>
    </row>
    <row r="9" spans="1:5" ht="15">
      <c r="A9" s="14">
        <v>3</v>
      </c>
      <c r="B9" s="15">
        <f t="shared" si="0"/>
        <v>1666.6666666666667</v>
      </c>
      <c r="C9" s="15">
        <f t="shared" si="1"/>
        <v>0</v>
      </c>
      <c r="D9" s="15">
        <f t="shared" si="2"/>
        <v>1666.6666666666667</v>
      </c>
      <c r="E9" s="15">
        <f t="shared" si="3"/>
        <v>94999.99999999999</v>
      </c>
    </row>
    <row r="10" spans="1:5" ht="15">
      <c r="A10" s="14">
        <v>4</v>
      </c>
      <c r="B10" s="15">
        <f t="shared" si="0"/>
        <v>1666.6666666666667</v>
      </c>
      <c r="C10" s="15">
        <f t="shared" si="1"/>
        <v>0</v>
      </c>
      <c r="D10" s="15">
        <f t="shared" si="2"/>
        <v>1666.6666666666667</v>
      </c>
      <c r="E10" s="15">
        <f t="shared" si="3"/>
        <v>93333.33333333331</v>
      </c>
    </row>
    <row r="11" spans="1:5" ht="15">
      <c r="A11" s="14">
        <v>5</v>
      </c>
      <c r="B11" s="15">
        <f t="shared" si="0"/>
        <v>1666.6666666666667</v>
      </c>
      <c r="C11" s="15">
        <f t="shared" si="1"/>
        <v>0</v>
      </c>
      <c r="D11" s="15">
        <f t="shared" si="2"/>
        <v>1666.6666666666667</v>
      </c>
      <c r="E11" s="15">
        <f t="shared" si="3"/>
        <v>91666.66666666664</v>
      </c>
    </row>
    <row r="12" spans="1:5" ht="15">
      <c r="A12" s="14">
        <v>6</v>
      </c>
      <c r="B12" s="15">
        <f t="shared" si="0"/>
        <v>1666.6666666666667</v>
      </c>
      <c r="C12" s="15">
        <f t="shared" si="1"/>
        <v>0</v>
      </c>
      <c r="D12" s="15">
        <f t="shared" si="2"/>
        <v>1666.6666666666667</v>
      </c>
      <c r="E12" s="15">
        <f t="shared" si="3"/>
        <v>89999.99999999997</v>
      </c>
    </row>
    <row r="13" spans="1:5" ht="15">
      <c r="A13" s="14">
        <v>7</v>
      </c>
      <c r="B13" s="15">
        <f t="shared" si="0"/>
        <v>1666.6666666666667</v>
      </c>
      <c r="C13" s="15">
        <f t="shared" si="1"/>
        <v>0</v>
      </c>
      <c r="D13" s="15">
        <f t="shared" si="2"/>
        <v>1666.6666666666667</v>
      </c>
      <c r="E13" s="15">
        <f t="shared" si="3"/>
        <v>88333.3333333333</v>
      </c>
    </row>
    <row r="14" spans="1:5" ht="15">
      <c r="A14" s="14">
        <v>8</v>
      </c>
      <c r="B14" s="15">
        <f t="shared" si="0"/>
        <v>1666.6666666666667</v>
      </c>
      <c r="C14" s="15">
        <f t="shared" si="1"/>
        <v>0</v>
      </c>
      <c r="D14" s="15">
        <f t="shared" si="2"/>
        <v>1666.6666666666667</v>
      </c>
      <c r="E14" s="15">
        <f t="shared" si="3"/>
        <v>86666.66666666663</v>
      </c>
    </row>
    <row r="15" spans="1:5" ht="15">
      <c r="A15" s="14">
        <v>9</v>
      </c>
      <c r="B15" s="15">
        <f t="shared" si="0"/>
        <v>1666.6666666666667</v>
      </c>
      <c r="C15" s="15">
        <f t="shared" si="1"/>
        <v>0</v>
      </c>
      <c r="D15" s="15">
        <f t="shared" si="2"/>
        <v>1666.6666666666667</v>
      </c>
      <c r="E15" s="15">
        <f t="shared" si="3"/>
        <v>84999.99999999996</v>
      </c>
    </row>
    <row r="16" spans="1:5" ht="15">
      <c r="A16" s="14">
        <v>10</v>
      </c>
      <c r="B16" s="15">
        <f t="shared" si="0"/>
        <v>1666.6666666666667</v>
      </c>
      <c r="C16" s="15">
        <f t="shared" si="1"/>
        <v>0</v>
      </c>
      <c r="D16" s="15">
        <f t="shared" si="2"/>
        <v>1666.6666666666667</v>
      </c>
      <c r="E16" s="15">
        <f t="shared" si="3"/>
        <v>83333.33333333328</v>
      </c>
    </row>
    <row r="17" spans="1:5" ht="15">
      <c r="A17" s="14">
        <v>11</v>
      </c>
      <c r="B17" s="15">
        <f t="shared" si="0"/>
        <v>1666.6666666666667</v>
      </c>
      <c r="C17" s="15">
        <f t="shared" si="1"/>
        <v>0</v>
      </c>
      <c r="D17" s="15">
        <f t="shared" si="2"/>
        <v>1666.6666666666667</v>
      </c>
      <c r="E17" s="15">
        <f t="shared" si="3"/>
        <v>81666.66666666661</v>
      </c>
    </row>
    <row r="18" spans="1:5" ht="15">
      <c r="A18" s="14">
        <v>12</v>
      </c>
      <c r="B18" s="15">
        <f t="shared" si="0"/>
        <v>1666.6666666666667</v>
      </c>
      <c r="C18" s="15">
        <f t="shared" si="1"/>
        <v>0</v>
      </c>
      <c r="D18" s="15">
        <f t="shared" si="2"/>
        <v>1666.6666666666667</v>
      </c>
      <c r="E18" s="15">
        <f t="shared" si="3"/>
        <v>79999.99999999994</v>
      </c>
    </row>
    <row r="19" spans="1:5" ht="15">
      <c r="A19" s="14">
        <v>13</v>
      </c>
      <c r="B19" s="15">
        <f t="shared" si="0"/>
        <v>1666.6666666666667</v>
      </c>
      <c r="C19" s="15">
        <f t="shared" si="1"/>
        <v>0</v>
      </c>
      <c r="D19" s="15">
        <f t="shared" si="2"/>
        <v>1666.6666666666667</v>
      </c>
      <c r="E19" s="15">
        <f t="shared" si="3"/>
        <v>78333.33333333327</v>
      </c>
    </row>
    <row r="20" spans="1:5" ht="15">
      <c r="A20" s="14">
        <v>14</v>
      </c>
      <c r="B20" s="15">
        <f t="shared" si="0"/>
        <v>1666.6666666666667</v>
      </c>
      <c r="C20" s="15">
        <f t="shared" si="1"/>
        <v>0</v>
      </c>
      <c r="D20" s="15">
        <f t="shared" si="2"/>
        <v>1666.6666666666667</v>
      </c>
      <c r="E20" s="15">
        <f t="shared" si="3"/>
        <v>76666.6666666666</v>
      </c>
    </row>
    <row r="21" spans="1:5" ht="15">
      <c r="A21" s="14">
        <v>15</v>
      </c>
      <c r="B21" s="15">
        <f t="shared" si="0"/>
        <v>1666.6666666666667</v>
      </c>
      <c r="C21" s="15">
        <f t="shared" si="1"/>
        <v>0</v>
      </c>
      <c r="D21" s="15">
        <f t="shared" si="2"/>
        <v>1666.6666666666667</v>
      </c>
      <c r="E21" s="15">
        <f t="shared" si="3"/>
        <v>74999.99999999993</v>
      </c>
    </row>
    <row r="22" spans="1:5" ht="15">
      <c r="A22" s="14">
        <v>16</v>
      </c>
      <c r="B22" s="15">
        <f t="shared" si="0"/>
        <v>1666.6666666666667</v>
      </c>
      <c r="C22" s="15">
        <f t="shared" si="1"/>
        <v>0</v>
      </c>
      <c r="D22" s="15">
        <f t="shared" si="2"/>
        <v>1666.6666666666667</v>
      </c>
      <c r="E22" s="15">
        <f t="shared" si="3"/>
        <v>73333.33333333326</v>
      </c>
    </row>
    <row r="23" spans="1:5" ht="15">
      <c r="A23" s="14">
        <v>17</v>
      </c>
      <c r="B23" s="15">
        <f t="shared" si="0"/>
        <v>1666.6666666666667</v>
      </c>
      <c r="C23" s="15">
        <f t="shared" si="1"/>
        <v>0</v>
      </c>
      <c r="D23" s="15">
        <f t="shared" si="2"/>
        <v>1666.6666666666667</v>
      </c>
      <c r="E23" s="15">
        <f t="shared" si="3"/>
        <v>71666.66666666658</v>
      </c>
    </row>
    <row r="24" spans="1:5" ht="15">
      <c r="A24" s="14">
        <v>18</v>
      </c>
      <c r="B24" s="15">
        <f t="shared" si="0"/>
        <v>1666.6666666666667</v>
      </c>
      <c r="C24" s="15">
        <f t="shared" si="1"/>
        <v>0</v>
      </c>
      <c r="D24" s="15">
        <f t="shared" si="2"/>
        <v>1666.6666666666667</v>
      </c>
      <c r="E24" s="15">
        <f t="shared" si="3"/>
        <v>69999.99999999991</v>
      </c>
    </row>
    <row r="25" spans="1:5" ht="15">
      <c r="A25" s="14">
        <v>19</v>
      </c>
      <c r="B25" s="15">
        <f t="shared" si="0"/>
        <v>1666.6666666666667</v>
      </c>
      <c r="C25" s="15">
        <f t="shared" si="1"/>
        <v>0</v>
      </c>
      <c r="D25" s="15">
        <f t="shared" si="2"/>
        <v>1666.6666666666667</v>
      </c>
      <c r="E25" s="15">
        <f t="shared" si="3"/>
        <v>68333.33333333324</v>
      </c>
    </row>
    <row r="26" spans="1:5" ht="15">
      <c r="A26" s="14">
        <v>20</v>
      </c>
      <c r="B26" s="15">
        <f t="shared" si="0"/>
        <v>1666.6666666666667</v>
      </c>
      <c r="C26" s="15">
        <f t="shared" si="1"/>
        <v>0</v>
      </c>
      <c r="D26" s="15">
        <f t="shared" si="2"/>
        <v>1666.6666666666667</v>
      </c>
      <c r="E26" s="15">
        <f t="shared" si="3"/>
        <v>66666.66666666657</v>
      </c>
    </row>
    <row r="27" spans="1:5" ht="15">
      <c r="A27" s="14">
        <v>21</v>
      </c>
      <c r="B27" s="15">
        <f t="shared" si="0"/>
        <v>1666.6666666666667</v>
      </c>
      <c r="C27" s="15">
        <f t="shared" si="1"/>
        <v>0</v>
      </c>
      <c r="D27" s="15">
        <f t="shared" si="2"/>
        <v>1666.6666666666667</v>
      </c>
      <c r="E27" s="15">
        <f t="shared" si="3"/>
        <v>64999.999999999905</v>
      </c>
    </row>
    <row r="28" spans="1:5" ht="15">
      <c r="A28" s="14">
        <v>22</v>
      </c>
      <c r="B28" s="15">
        <f t="shared" si="0"/>
        <v>1666.6666666666667</v>
      </c>
      <c r="C28" s="15">
        <f t="shared" si="1"/>
        <v>0</v>
      </c>
      <c r="D28" s="15">
        <f t="shared" si="2"/>
        <v>1666.6666666666667</v>
      </c>
      <c r="E28" s="15">
        <f t="shared" si="3"/>
        <v>63333.33333333324</v>
      </c>
    </row>
    <row r="29" spans="1:5" ht="15">
      <c r="A29" s="14">
        <v>23</v>
      </c>
      <c r="B29" s="15">
        <f t="shared" si="0"/>
        <v>1666.6666666666667</v>
      </c>
      <c r="C29" s="15">
        <f t="shared" si="1"/>
        <v>0</v>
      </c>
      <c r="D29" s="15">
        <f t="shared" si="2"/>
        <v>1666.6666666666667</v>
      </c>
      <c r="E29" s="15">
        <f t="shared" si="3"/>
        <v>61666.66666666658</v>
      </c>
    </row>
    <row r="30" spans="1:5" ht="15">
      <c r="A30" s="14">
        <v>24</v>
      </c>
      <c r="B30" s="15">
        <f t="shared" si="0"/>
        <v>1666.6666666666667</v>
      </c>
      <c r="C30" s="15">
        <f t="shared" si="1"/>
        <v>0</v>
      </c>
      <c r="D30" s="15">
        <f t="shared" si="2"/>
        <v>1666.6666666666667</v>
      </c>
      <c r="E30" s="15">
        <f t="shared" si="3"/>
        <v>59999.99999999991</v>
      </c>
    </row>
    <row r="31" spans="1:5" ht="15">
      <c r="A31" s="14">
        <v>25</v>
      </c>
      <c r="B31" s="15">
        <f t="shared" si="0"/>
        <v>1666.6666666666667</v>
      </c>
      <c r="C31" s="15">
        <f t="shared" si="1"/>
        <v>0</v>
      </c>
      <c r="D31" s="15">
        <f t="shared" si="2"/>
        <v>1666.6666666666667</v>
      </c>
      <c r="E31" s="15">
        <f t="shared" si="3"/>
        <v>58333.33333333325</v>
      </c>
    </row>
    <row r="32" spans="1:5" ht="15">
      <c r="A32" s="14">
        <v>26</v>
      </c>
      <c r="B32" s="15">
        <f t="shared" si="0"/>
        <v>1666.6666666666667</v>
      </c>
      <c r="C32" s="15">
        <f t="shared" si="1"/>
        <v>0</v>
      </c>
      <c r="D32" s="15">
        <f t="shared" si="2"/>
        <v>1666.6666666666667</v>
      </c>
      <c r="E32" s="15">
        <f t="shared" si="3"/>
        <v>56666.666666666584</v>
      </c>
    </row>
    <row r="33" spans="1:5" ht="15">
      <c r="A33" s="14">
        <v>27</v>
      </c>
      <c r="B33" s="15">
        <f t="shared" si="0"/>
        <v>1666.6666666666667</v>
      </c>
      <c r="C33" s="15">
        <f t="shared" si="1"/>
        <v>0</v>
      </c>
      <c r="D33" s="15">
        <f t="shared" si="2"/>
        <v>1666.6666666666667</v>
      </c>
      <c r="E33" s="15">
        <f t="shared" si="3"/>
        <v>54999.99999999992</v>
      </c>
    </row>
    <row r="34" spans="1:5" ht="15">
      <c r="A34" s="14">
        <v>28</v>
      </c>
      <c r="B34" s="15">
        <f t="shared" si="0"/>
        <v>1666.6666666666667</v>
      </c>
      <c r="C34" s="15">
        <f t="shared" si="1"/>
        <v>0</v>
      </c>
      <c r="D34" s="15">
        <f t="shared" si="2"/>
        <v>1666.6666666666667</v>
      </c>
      <c r="E34" s="15">
        <f t="shared" si="3"/>
        <v>53333.333333333256</v>
      </c>
    </row>
    <row r="35" spans="1:5" ht="15">
      <c r="A35" s="14">
        <v>29</v>
      </c>
      <c r="B35" s="15">
        <f t="shared" si="0"/>
        <v>1666.6666666666667</v>
      </c>
      <c r="C35" s="15">
        <f t="shared" si="1"/>
        <v>0</v>
      </c>
      <c r="D35" s="15">
        <f t="shared" si="2"/>
        <v>1666.6666666666667</v>
      </c>
      <c r="E35" s="15">
        <f t="shared" si="3"/>
        <v>51666.66666666659</v>
      </c>
    </row>
    <row r="36" spans="1:5" ht="15">
      <c r="A36" s="14">
        <v>30</v>
      </c>
      <c r="B36" s="15">
        <f t="shared" si="0"/>
        <v>1666.6666666666667</v>
      </c>
      <c r="C36" s="15">
        <f t="shared" si="1"/>
        <v>0</v>
      </c>
      <c r="D36" s="15">
        <f t="shared" si="2"/>
        <v>1666.6666666666667</v>
      </c>
      <c r="E36" s="15">
        <f t="shared" si="3"/>
        <v>49999.99999999993</v>
      </c>
    </row>
    <row r="37" spans="1:5" ht="15">
      <c r="A37" s="14">
        <v>31</v>
      </c>
      <c r="B37" s="15">
        <f t="shared" si="0"/>
        <v>1666.6666666666667</v>
      </c>
      <c r="C37" s="15">
        <f t="shared" si="1"/>
        <v>0</v>
      </c>
      <c r="D37" s="15">
        <f t="shared" si="2"/>
        <v>1666.6666666666667</v>
      </c>
      <c r="E37" s="15">
        <f t="shared" si="3"/>
        <v>48333.33333333326</v>
      </c>
    </row>
    <row r="38" spans="1:5" ht="15">
      <c r="A38" s="14">
        <v>32</v>
      </c>
      <c r="B38" s="15">
        <f t="shared" si="0"/>
        <v>1666.6666666666667</v>
      </c>
      <c r="C38" s="15">
        <f t="shared" si="1"/>
        <v>0</v>
      </c>
      <c r="D38" s="15">
        <f t="shared" si="2"/>
        <v>1666.6666666666667</v>
      </c>
      <c r="E38" s="15">
        <f t="shared" si="3"/>
        <v>46666.6666666666</v>
      </c>
    </row>
    <row r="39" spans="1:5" ht="15">
      <c r="A39" s="14">
        <v>33</v>
      </c>
      <c r="B39" s="15">
        <f t="shared" si="0"/>
        <v>1666.6666666666667</v>
      </c>
      <c r="C39" s="15">
        <f aca="true" t="shared" si="4" ref="C39:C66">E38*$B$4/12</f>
        <v>0</v>
      </c>
      <c r="D39" s="15">
        <f aca="true" t="shared" si="5" ref="D39:D66">B39-C39</f>
        <v>1666.6666666666667</v>
      </c>
      <c r="E39" s="15">
        <f aca="true" t="shared" si="6" ref="E39:E66">E38-B39+C39</f>
        <v>44999.999999999935</v>
      </c>
    </row>
    <row r="40" spans="1:5" ht="15">
      <c r="A40" s="14">
        <v>34</v>
      </c>
      <c r="B40" s="15">
        <f t="shared" si="0"/>
        <v>1666.6666666666667</v>
      </c>
      <c r="C40" s="15">
        <f t="shared" si="4"/>
        <v>0</v>
      </c>
      <c r="D40" s="15">
        <f t="shared" si="5"/>
        <v>1666.6666666666667</v>
      </c>
      <c r="E40" s="15">
        <f t="shared" si="6"/>
        <v>43333.33333333327</v>
      </c>
    </row>
    <row r="41" spans="1:5" ht="15">
      <c r="A41" s="14">
        <v>35</v>
      </c>
      <c r="B41" s="15">
        <f t="shared" si="0"/>
        <v>1666.6666666666667</v>
      </c>
      <c r="C41" s="15">
        <f t="shared" si="4"/>
        <v>0</v>
      </c>
      <c r="D41" s="15">
        <f t="shared" si="5"/>
        <v>1666.6666666666667</v>
      </c>
      <c r="E41" s="15">
        <f t="shared" si="6"/>
        <v>41666.666666666606</v>
      </c>
    </row>
    <row r="42" spans="1:5" ht="15">
      <c r="A42" s="14">
        <v>36</v>
      </c>
      <c r="B42" s="15">
        <f t="shared" si="0"/>
        <v>1666.6666666666667</v>
      </c>
      <c r="C42" s="15">
        <f t="shared" si="4"/>
        <v>0</v>
      </c>
      <c r="D42" s="15">
        <f t="shared" si="5"/>
        <v>1666.6666666666667</v>
      </c>
      <c r="E42" s="15">
        <f t="shared" si="6"/>
        <v>39999.99999999994</v>
      </c>
    </row>
    <row r="43" spans="1:5" ht="15">
      <c r="A43" s="14">
        <v>37</v>
      </c>
      <c r="B43" s="15">
        <f t="shared" si="0"/>
        <v>1666.6666666666667</v>
      </c>
      <c r="C43" s="15">
        <f t="shared" si="4"/>
        <v>0</v>
      </c>
      <c r="D43" s="15">
        <f t="shared" si="5"/>
        <v>1666.6666666666667</v>
      </c>
      <c r="E43" s="15">
        <f t="shared" si="6"/>
        <v>38333.33333333328</v>
      </c>
    </row>
    <row r="44" spans="1:5" ht="15">
      <c r="A44" s="14">
        <v>38</v>
      </c>
      <c r="B44" s="15">
        <f t="shared" si="0"/>
        <v>1666.6666666666667</v>
      </c>
      <c r="C44" s="15">
        <f t="shared" si="4"/>
        <v>0</v>
      </c>
      <c r="D44" s="15">
        <f t="shared" si="5"/>
        <v>1666.6666666666667</v>
      </c>
      <c r="E44" s="15">
        <f t="shared" si="6"/>
        <v>36666.66666666661</v>
      </c>
    </row>
    <row r="45" spans="1:5" ht="15">
      <c r="A45" s="14">
        <v>39</v>
      </c>
      <c r="B45" s="15">
        <f t="shared" si="0"/>
        <v>1666.6666666666667</v>
      </c>
      <c r="C45" s="15">
        <f t="shared" si="4"/>
        <v>0</v>
      </c>
      <c r="D45" s="15">
        <f t="shared" si="5"/>
        <v>1666.6666666666667</v>
      </c>
      <c r="E45" s="15">
        <f t="shared" si="6"/>
        <v>34999.99999999995</v>
      </c>
    </row>
    <row r="46" spans="1:5" ht="15">
      <c r="A46" s="14">
        <v>40</v>
      </c>
      <c r="B46" s="15">
        <f t="shared" si="0"/>
        <v>1666.6666666666667</v>
      </c>
      <c r="C46" s="15">
        <f t="shared" si="4"/>
        <v>0</v>
      </c>
      <c r="D46" s="15">
        <f t="shared" si="5"/>
        <v>1666.6666666666667</v>
      </c>
      <c r="E46" s="15">
        <f t="shared" si="6"/>
        <v>33333.333333333285</v>
      </c>
    </row>
    <row r="47" spans="1:5" ht="15">
      <c r="A47" s="14">
        <v>41</v>
      </c>
      <c r="B47" s="15">
        <f t="shared" si="0"/>
        <v>1666.6666666666667</v>
      </c>
      <c r="C47" s="15">
        <f t="shared" si="4"/>
        <v>0</v>
      </c>
      <c r="D47" s="15">
        <f t="shared" si="5"/>
        <v>1666.6666666666667</v>
      </c>
      <c r="E47" s="15">
        <f t="shared" si="6"/>
        <v>31666.666666666617</v>
      </c>
    </row>
    <row r="48" spans="1:5" ht="15">
      <c r="A48" s="14">
        <v>42</v>
      </c>
      <c r="B48" s="15">
        <f t="shared" si="0"/>
        <v>1666.6666666666667</v>
      </c>
      <c r="C48" s="15">
        <f t="shared" si="4"/>
        <v>0</v>
      </c>
      <c r="D48" s="15">
        <f t="shared" si="5"/>
        <v>1666.6666666666667</v>
      </c>
      <c r="E48" s="15">
        <f t="shared" si="6"/>
        <v>29999.99999999995</v>
      </c>
    </row>
    <row r="49" spans="1:5" ht="15">
      <c r="A49" s="14">
        <v>43</v>
      </c>
      <c r="B49" s="15">
        <f t="shared" si="0"/>
        <v>1666.6666666666667</v>
      </c>
      <c r="C49" s="15">
        <f t="shared" si="4"/>
        <v>0</v>
      </c>
      <c r="D49" s="15">
        <f t="shared" si="5"/>
        <v>1666.6666666666667</v>
      </c>
      <c r="E49" s="15">
        <f t="shared" si="6"/>
        <v>28333.33333333328</v>
      </c>
    </row>
    <row r="50" spans="1:5" ht="15">
      <c r="A50" s="14">
        <v>44</v>
      </c>
      <c r="B50" s="15">
        <f t="shared" si="0"/>
        <v>1666.6666666666667</v>
      </c>
      <c r="C50" s="15">
        <f t="shared" si="4"/>
        <v>0</v>
      </c>
      <c r="D50" s="15">
        <f t="shared" si="5"/>
        <v>1666.6666666666667</v>
      </c>
      <c r="E50" s="15">
        <f t="shared" si="6"/>
        <v>26666.666666666613</v>
      </c>
    </row>
    <row r="51" spans="1:5" ht="15">
      <c r="A51" s="14">
        <v>45</v>
      </c>
      <c r="B51" s="15">
        <f t="shared" si="0"/>
        <v>1666.6666666666667</v>
      </c>
      <c r="C51" s="15">
        <f t="shared" si="4"/>
        <v>0</v>
      </c>
      <c r="D51" s="15">
        <f t="shared" si="5"/>
        <v>1666.6666666666667</v>
      </c>
      <c r="E51" s="15">
        <f t="shared" si="6"/>
        <v>24999.999999999945</v>
      </c>
    </row>
    <row r="52" spans="1:5" ht="15">
      <c r="A52" s="14">
        <v>46</v>
      </c>
      <c r="B52" s="15">
        <f t="shared" si="0"/>
        <v>1666.6666666666667</v>
      </c>
      <c r="C52" s="15">
        <f t="shared" si="4"/>
        <v>0</v>
      </c>
      <c r="D52" s="15">
        <f t="shared" si="5"/>
        <v>1666.6666666666667</v>
      </c>
      <c r="E52" s="15">
        <f t="shared" si="6"/>
        <v>23333.333333333278</v>
      </c>
    </row>
    <row r="53" spans="1:5" ht="15">
      <c r="A53" s="14">
        <v>47</v>
      </c>
      <c r="B53" s="15">
        <f t="shared" si="0"/>
        <v>1666.6666666666667</v>
      </c>
      <c r="C53" s="15">
        <f t="shared" si="4"/>
        <v>0</v>
      </c>
      <c r="D53" s="15">
        <f t="shared" si="5"/>
        <v>1666.6666666666667</v>
      </c>
      <c r="E53" s="15">
        <f t="shared" si="6"/>
        <v>21666.66666666661</v>
      </c>
    </row>
    <row r="54" spans="1:5" ht="15">
      <c r="A54" s="14">
        <v>48</v>
      </c>
      <c r="B54" s="15">
        <f t="shared" si="0"/>
        <v>1666.6666666666667</v>
      </c>
      <c r="C54" s="15">
        <f t="shared" si="4"/>
        <v>0</v>
      </c>
      <c r="D54" s="15">
        <f t="shared" si="5"/>
        <v>1666.6666666666667</v>
      </c>
      <c r="E54" s="15">
        <f t="shared" si="6"/>
        <v>19999.99999999994</v>
      </c>
    </row>
    <row r="55" spans="1:5" ht="15">
      <c r="A55" s="14">
        <v>49</v>
      </c>
      <c r="B55" s="15">
        <f t="shared" si="0"/>
        <v>1666.6666666666667</v>
      </c>
      <c r="C55" s="15">
        <f t="shared" si="4"/>
        <v>0</v>
      </c>
      <c r="D55" s="15">
        <f t="shared" si="5"/>
        <v>1666.6666666666667</v>
      </c>
      <c r="E55" s="15">
        <f t="shared" si="6"/>
        <v>18333.333333333274</v>
      </c>
    </row>
    <row r="56" spans="1:5" ht="15">
      <c r="A56" s="14">
        <v>50</v>
      </c>
      <c r="B56" s="15">
        <f t="shared" si="0"/>
        <v>1666.6666666666667</v>
      </c>
      <c r="C56" s="15">
        <f t="shared" si="4"/>
        <v>0</v>
      </c>
      <c r="D56" s="15">
        <f t="shared" si="5"/>
        <v>1666.6666666666667</v>
      </c>
      <c r="E56" s="15">
        <f t="shared" si="6"/>
        <v>16666.666666666606</v>
      </c>
    </row>
    <row r="57" spans="1:5" ht="15">
      <c r="A57" s="14">
        <v>51</v>
      </c>
      <c r="B57" s="15">
        <f t="shared" si="0"/>
        <v>1666.6666666666667</v>
      </c>
      <c r="C57" s="15">
        <f t="shared" si="4"/>
        <v>0</v>
      </c>
      <c r="D57" s="15">
        <f t="shared" si="5"/>
        <v>1666.6666666666667</v>
      </c>
      <c r="E57" s="15">
        <f t="shared" si="6"/>
        <v>14999.99999999994</v>
      </c>
    </row>
    <row r="58" spans="1:5" ht="15">
      <c r="A58" s="14">
        <v>52</v>
      </c>
      <c r="B58" s="15">
        <f t="shared" si="0"/>
        <v>1666.6666666666667</v>
      </c>
      <c r="C58" s="15">
        <f t="shared" si="4"/>
        <v>0</v>
      </c>
      <c r="D58" s="15">
        <f t="shared" si="5"/>
        <v>1666.6666666666667</v>
      </c>
      <c r="E58" s="15">
        <f t="shared" si="6"/>
        <v>13333.333333333274</v>
      </c>
    </row>
    <row r="59" spans="1:5" ht="15">
      <c r="A59" s="14">
        <v>53</v>
      </c>
      <c r="B59" s="15">
        <f t="shared" si="0"/>
        <v>1666.6666666666667</v>
      </c>
      <c r="C59" s="15">
        <f t="shared" si="4"/>
        <v>0</v>
      </c>
      <c r="D59" s="15">
        <f t="shared" si="5"/>
        <v>1666.6666666666667</v>
      </c>
      <c r="E59" s="15">
        <f t="shared" si="6"/>
        <v>11666.666666666608</v>
      </c>
    </row>
    <row r="60" spans="1:5" ht="15">
      <c r="A60" s="14">
        <v>54</v>
      </c>
      <c r="B60" s="15">
        <f t="shared" si="0"/>
        <v>1666.6666666666667</v>
      </c>
      <c r="C60" s="15">
        <f t="shared" si="4"/>
        <v>0</v>
      </c>
      <c r="D60" s="15">
        <f t="shared" si="5"/>
        <v>1666.6666666666667</v>
      </c>
      <c r="E60" s="15">
        <f t="shared" si="6"/>
        <v>9999.999999999942</v>
      </c>
    </row>
    <row r="61" spans="1:5" ht="15">
      <c r="A61" s="14">
        <v>55</v>
      </c>
      <c r="B61" s="15">
        <f t="shared" si="0"/>
        <v>1666.6666666666667</v>
      </c>
      <c r="C61" s="15">
        <f t="shared" si="4"/>
        <v>0</v>
      </c>
      <c r="D61" s="15">
        <f t="shared" si="5"/>
        <v>1666.6666666666667</v>
      </c>
      <c r="E61" s="15">
        <f t="shared" si="6"/>
        <v>8333.333333333276</v>
      </c>
    </row>
    <row r="62" spans="1:5" ht="15">
      <c r="A62" s="14">
        <v>56</v>
      </c>
      <c r="B62" s="15">
        <f t="shared" si="0"/>
        <v>1666.6666666666667</v>
      </c>
      <c r="C62" s="15">
        <f t="shared" si="4"/>
        <v>0</v>
      </c>
      <c r="D62" s="15">
        <f t="shared" si="5"/>
        <v>1666.6666666666667</v>
      </c>
      <c r="E62" s="15">
        <f t="shared" si="6"/>
        <v>6666.666666666609</v>
      </c>
    </row>
    <row r="63" spans="1:5" ht="15">
      <c r="A63" s="14">
        <v>57</v>
      </c>
      <c r="B63" s="15">
        <f t="shared" si="0"/>
        <v>1666.6666666666667</v>
      </c>
      <c r="C63" s="15">
        <f t="shared" si="4"/>
        <v>0</v>
      </c>
      <c r="D63" s="15">
        <f t="shared" si="5"/>
        <v>1666.6666666666667</v>
      </c>
      <c r="E63" s="15">
        <f t="shared" si="6"/>
        <v>4999.999999999942</v>
      </c>
    </row>
    <row r="64" spans="1:5" ht="15">
      <c r="A64" s="14">
        <v>58</v>
      </c>
      <c r="B64" s="15">
        <f t="shared" si="0"/>
        <v>1666.6666666666667</v>
      </c>
      <c r="C64" s="15">
        <f t="shared" si="4"/>
        <v>0</v>
      </c>
      <c r="D64" s="15">
        <f t="shared" si="5"/>
        <v>1666.6666666666667</v>
      </c>
      <c r="E64" s="15">
        <f t="shared" si="6"/>
        <v>3333.333333333275</v>
      </c>
    </row>
    <row r="65" spans="1:5" ht="15">
      <c r="A65" s="14">
        <v>59</v>
      </c>
      <c r="B65" s="15">
        <f t="shared" si="0"/>
        <v>1666.6666666666667</v>
      </c>
      <c r="C65" s="15">
        <f t="shared" si="4"/>
        <v>0</v>
      </c>
      <c r="D65" s="15">
        <f t="shared" si="5"/>
        <v>1666.6666666666667</v>
      </c>
      <c r="E65" s="15">
        <f t="shared" si="6"/>
        <v>1666.666666666608</v>
      </c>
    </row>
    <row r="66" spans="1:5" ht="15">
      <c r="A66" s="14">
        <v>60</v>
      </c>
      <c r="B66" s="15">
        <f t="shared" si="0"/>
        <v>1666.6666666666667</v>
      </c>
      <c r="C66" s="15">
        <f t="shared" si="4"/>
        <v>0</v>
      </c>
      <c r="D66" s="15">
        <f t="shared" si="5"/>
        <v>1666.6666666666667</v>
      </c>
      <c r="E66" s="15">
        <f t="shared" si="6"/>
        <v>-5.866240826435387E-11</v>
      </c>
    </row>
    <row r="67" spans="2:5" ht="15">
      <c r="B67" s="6">
        <f>SUM(B7:B66)</f>
        <v>100000.00000000006</v>
      </c>
      <c r="C67" s="6">
        <f>SUM(C7:C66)</f>
        <v>0</v>
      </c>
      <c r="D67" s="6">
        <f>SUM(D7:D66)</f>
        <v>100000.00000000006</v>
      </c>
      <c r="E67" s="6"/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10.625" style="9" customWidth="1"/>
    <col min="2" max="4" width="10.625" style="6" customWidth="1"/>
    <col min="5" max="5" width="10.625" style="7" customWidth="1"/>
    <col min="6" max="16384" width="9.00390625" style="8" customWidth="1"/>
  </cols>
  <sheetData>
    <row r="1" ht="16.5">
      <c r="A1" s="16" t="s">
        <v>16</v>
      </c>
    </row>
    <row r="2" spans="1:2" ht="15">
      <c r="A2" s="1" t="s">
        <v>8</v>
      </c>
      <c r="B2" s="5">
        <f>'試算總表'!B23</f>
        <v>100000</v>
      </c>
    </row>
    <row r="3" spans="1:3" ht="15">
      <c r="A3" s="1" t="s">
        <v>9</v>
      </c>
      <c r="B3" s="11">
        <f>B2/80</f>
        <v>1250</v>
      </c>
      <c r="C3" s="12"/>
    </row>
    <row r="4" spans="1:2" ht="15">
      <c r="A4" s="1" t="s">
        <v>10</v>
      </c>
      <c r="B4" s="13">
        <v>0</v>
      </c>
    </row>
    <row r="5" spans="1:5" ht="15">
      <c r="A5" s="3" t="s">
        <v>11</v>
      </c>
      <c r="B5" s="2" t="s">
        <v>12</v>
      </c>
      <c r="C5" s="2" t="s">
        <v>13</v>
      </c>
      <c r="D5" s="2" t="s">
        <v>14</v>
      </c>
      <c r="E5" s="4" t="s">
        <v>15</v>
      </c>
    </row>
    <row r="6" spans="1:5" ht="15">
      <c r="A6" s="14"/>
      <c r="B6" s="15"/>
      <c r="C6" s="15"/>
      <c r="D6" s="15"/>
      <c r="E6" s="15">
        <f>B2</f>
        <v>100000</v>
      </c>
    </row>
    <row r="7" spans="1:5" ht="15">
      <c r="A7" s="14">
        <v>1</v>
      </c>
      <c r="B7" s="15">
        <f aca="true" t="shared" si="0" ref="B7:B70">$B$3</f>
        <v>1250</v>
      </c>
      <c r="C7" s="15">
        <f aca="true" t="shared" si="1" ref="C7:C38">E6*$B$4/12</f>
        <v>0</v>
      </c>
      <c r="D7" s="15">
        <f aca="true" t="shared" si="2" ref="D7:D38">B7-C7</f>
        <v>1250</v>
      </c>
      <c r="E7" s="15">
        <f aca="true" t="shared" si="3" ref="E7:E38">E6-B7+C7</f>
        <v>98750</v>
      </c>
    </row>
    <row r="8" spans="1:5" ht="15">
      <c r="A8" s="14">
        <v>2</v>
      </c>
      <c r="B8" s="15">
        <f t="shared" si="0"/>
        <v>1250</v>
      </c>
      <c r="C8" s="15">
        <f t="shared" si="1"/>
        <v>0</v>
      </c>
      <c r="D8" s="15">
        <f t="shared" si="2"/>
        <v>1250</v>
      </c>
      <c r="E8" s="15">
        <f t="shared" si="3"/>
        <v>97500</v>
      </c>
    </row>
    <row r="9" spans="1:5" ht="15">
      <c r="A9" s="14">
        <v>3</v>
      </c>
      <c r="B9" s="15">
        <f t="shared" si="0"/>
        <v>1250</v>
      </c>
      <c r="C9" s="15">
        <f t="shared" si="1"/>
        <v>0</v>
      </c>
      <c r="D9" s="15">
        <f t="shared" si="2"/>
        <v>1250</v>
      </c>
      <c r="E9" s="15">
        <f t="shared" si="3"/>
        <v>96250</v>
      </c>
    </row>
    <row r="10" spans="1:5" ht="15">
      <c r="A10" s="14">
        <v>4</v>
      </c>
      <c r="B10" s="15">
        <f t="shared" si="0"/>
        <v>1250</v>
      </c>
      <c r="C10" s="15">
        <f t="shared" si="1"/>
        <v>0</v>
      </c>
      <c r="D10" s="15">
        <f t="shared" si="2"/>
        <v>1250</v>
      </c>
      <c r="E10" s="15">
        <f t="shared" si="3"/>
        <v>95000</v>
      </c>
    </row>
    <row r="11" spans="1:5" ht="15">
      <c r="A11" s="14">
        <v>5</v>
      </c>
      <c r="B11" s="15">
        <f t="shared" si="0"/>
        <v>1250</v>
      </c>
      <c r="C11" s="15">
        <f t="shared" si="1"/>
        <v>0</v>
      </c>
      <c r="D11" s="15">
        <f t="shared" si="2"/>
        <v>1250</v>
      </c>
      <c r="E11" s="15">
        <f t="shared" si="3"/>
        <v>93750</v>
      </c>
    </row>
    <row r="12" spans="1:5" ht="15">
      <c r="A12" s="14">
        <v>6</v>
      </c>
      <c r="B12" s="15">
        <f t="shared" si="0"/>
        <v>1250</v>
      </c>
      <c r="C12" s="15">
        <f t="shared" si="1"/>
        <v>0</v>
      </c>
      <c r="D12" s="15">
        <f t="shared" si="2"/>
        <v>1250</v>
      </c>
      <c r="E12" s="15">
        <f t="shared" si="3"/>
        <v>92500</v>
      </c>
    </row>
    <row r="13" spans="1:5" ht="15">
      <c r="A13" s="14">
        <v>7</v>
      </c>
      <c r="B13" s="15">
        <f t="shared" si="0"/>
        <v>1250</v>
      </c>
      <c r="C13" s="15">
        <f t="shared" si="1"/>
        <v>0</v>
      </c>
      <c r="D13" s="15">
        <f t="shared" si="2"/>
        <v>1250</v>
      </c>
      <c r="E13" s="15">
        <f t="shared" si="3"/>
        <v>91250</v>
      </c>
    </row>
    <row r="14" spans="1:5" ht="15">
      <c r="A14" s="14">
        <v>8</v>
      </c>
      <c r="B14" s="15">
        <f t="shared" si="0"/>
        <v>1250</v>
      </c>
      <c r="C14" s="15">
        <f t="shared" si="1"/>
        <v>0</v>
      </c>
      <c r="D14" s="15">
        <f t="shared" si="2"/>
        <v>1250</v>
      </c>
      <c r="E14" s="15">
        <f t="shared" si="3"/>
        <v>90000</v>
      </c>
    </row>
    <row r="15" spans="1:5" ht="15">
      <c r="A15" s="14">
        <v>9</v>
      </c>
      <c r="B15" s="15">
        <f t="shared" si="0"/>
        <v>1250</v>
      </c>
      <c r="C15" s="15">
        <f t="shared" si="1"/>
        <v>0</v>
      </c>
      <c r="D15" s="15">
        <f t="shared" si="2"/>
        <v>1250</v>
      </c>
      <c r="E15" s="15">
        <f t="shared" si="3"/>
        <v>88750</v>
      </c>
    </row>
    <row r="16" spans="1:5" ht="15">
      <c r="A16" s="14">
        <v>10</v>
      </c>
      <c r="B16" s="15">
        <f t="shared" si="0"/>
        <v>1250</v>
      </c>
      <c r="C16" s="15">
        <f t="shared" si="1"/>
        <v>0</v>
      </c>
      <c r="D16" s="15">
        <f t="shared" si="2"/>
        <v>1250</v>
      </c>
      <c r="E16" s="15">
        <f t="shared" si="3"/>
        <v>87500</v>
      </c>
    </row>
    <row r="17" spans="1:5" ht="15">
      <c r="A17" s="14">
        <v>11</v>
      </c>
      <c r="B17" s="15">
        <f t="shared" si="0"/>
        <v>1250</v>
      </c>
      <c r="C17" s="15">
        <f t="shared" si="1"/>
        <v>0</v>
      </c>
      <c r="D17" s="15">
        <f t="shared" si="2"/>
        <v>1250</v>
      </c>
      <c r="E17" s="15">
        <f t="shared" si="3"/>
        <v>86250</v>
      </c>
    </row>
    <row r="18" spans="1:5" ht="15">
      <c r="A18" s="14">
        <v>12</v>
      </c>
      <c r="B18" s="15">
        <f t="shared" si="0"/>
        <v>1250</v>
      </c>
      <c r="C18" s="15">
        <f t="shared" si="1"/>
        <v>0</v>
      </c>
      <c r="D18" s="15">
        <f t="shared" si="2"/>
        <v>1250</v>
      </c>
      <c r="E18" s="15">
        <f t="shared" si="3"/>
        <v>85000</v>
      </c>
    </row>
    <row r="19" spans="1:5" ht="15">
      <c r="A19" s="14">
        <v>13</v>
      </c>
      <c r="B19" s="15">
        <f t="shared" si="0"/>
        <v>1250</v>
      </c>
      <c r="C19" s="15">
        <f t="shared" si="1"/>
        <v>0</v>
      </c>
      <c r="D19" s="15">
        <f t="shared" si="2"/>
        <v>1250</v>
      </c>
      <c r="E19" s="15">
        <f t="shared" si="3"/>
        <v>83750</v>
      </c>
    </row>
    <row r="20" spans="1:5" ht="15">
      <c r="A20" s="14">
        <v>14</v>
      </c>
      <c r="B20" s="15">
        <f t="shared" si="0"/>
        <v>1250</v>
      </c>
      <c r="C20" s="15">
        <f t="shared" si="1"/>
        <v>0</v>
      </c>
      <c r="D20" s="15">
        <f t="shared" si="2"/>
        <v>1250</v>
      </c>
      <c r="E20" s="15">
        <f t="shared" si="3"/>
        <v>82500</v>
      </c>
    </row>
    <row r="21" spans="1:5" ht="15">
      <c r="A21" s="14">
        <v>15</v>
      </c>
      <c r="B21" s="15">
        <f t="shared" si="0"/>
        <v>1250</v>
      </c>
      <c r="C21" s="15">
        <f t="shared" si="1"/>
        <v>0</v>
      </c>
      <c r="D21" s="15">
        <f t="shared" si="2"/>
        <v>1250</v>
      </c>
      <c r="E21" s="15">
        <f t="shared" si="3"/>
        <v>81250</v>
      </c>
    </row>
    <row r="22" spans="1:5" ht="15">
      <c r="A22" s="14">
        <v>16</v>
      </c>
      <c r="B22" s="15">
        <f t="shared" si="0"/>
        <v>1250</v>
      </c>
      <c r="C22" s="15">
        <f t="shared" si="1"/>
        <v>0</v>
      </c>
      <c r="D22" s="15">
        <f t="shared" si="2"/>
        <v>1250</v>
      </c>
      <c r="E22" s="15">
        <f t="shared" si="3"/>
        <v>80000</v>
      </c>
    </row>
    <row r="23" spans="1:5" ht="15">
      <c r="A23" s="14">
        <v>17</v>
      </c>
      <c r="B23" s="15">
        <f t="shared" si="0"/>
        <v>1250</v>
      </c>
      <c r="C23" s="15">
        <f t="shared" si="1"/>
        <v>0</v>
      </c>
      <c r="D23" s="15">
        <f t="shared" si="2"/>
        <v>1250</v>
      </c>
      <c r="E23" s="15">
        <f t="shared" si="3"/>
        <v>78750</v>
      </c>
    </row>
    <row r="24" spans="1:5" ht="15">
      <c r="A24" s="14">
        <v>18</v>
      </c>
      <c r="B24" s="15">
        <f t="shared" si="0"/>
        <v>1250</v>
      </c>
      <c r="C24" s="15">
        <f t="shared" si="1"/>
        <v>0</v>
      </c>
      <c r="D24" s="15">
        <f t="shared" si="2"/>
        <v>1250</v>
      </c>
      <c r="E24" s="15">
        <f t="shared" si="3"/>
        <v>77500</v>
      </c>
    </row>
    <row r="25" spans="1:5" ht="15">
      <c r="A25" s="14">
        <v>19</v>
      </c>
      <c r="B25" s="15">
        <f t="shared" si="0"/>
        <v>1250</v>
      </c>
      <c r="C25" s="15">
        <f t="shared" si="1"/>
        <v>0</v>
      </c>
      <c r="D25" s="15">
        <f t="shared" si="2"/>
        <v>1250</v>
      </c>
      <c r="E25" s="15">
        <f t="shared" si="3"/>
        <v>76250</v>
      </c>
    </row>
    <row r="26" spans="1:5" ht="15">
      <c r="A26" s="14">
        <v>20</v>
      </c>
      <c r="B26" s="15">
        <f t="shared" si="0"/>
        <v>1250</v>
      </c>
      <c r="C26" s="15">
        <f t="shared" si="1"/>
        <v>0</v>
      </c>
      <c r="D26" s="15">
        <f t="shared" si="2"/>
        <v>1250</v>
      </c>
      <c r="E26" s="15">
        <f t="shared" si="3"/>
        <v>75000</v>
      </c>
    </row>
    <row r="27" spans="1:5" ht="15">
      <c r="A27" s="14">
        <v>21</v>
      </c>
      <c r="B27" s="15">
        <f t="shared" si="0"/>
        <v>1250</v>
      </c>
      <c r="C27" s="15">
        <f t="shared" si="1"/>
        <v>0</v>
      </c>
      <c r="D27" s="15">
        <f t="shared" si="2"/>
        <v>1250</v>
      </c>
      <c r="E27" s="15">
        <f t="shared" si="3"/>
        <v>73750</v>
      </c>
    </row>
    <row r="28" spans="1:5" ht="15">
      <c r="A28" s="14">
        <v>22</v>
      </c>
      <c r="B28" s="15">
        <f t="shared" si="0"/>
        <v>1250</v>
      </c>
      <c r="C28" s="15">
        <f t="shared" si="1"/>
        <v>0</v>
      </c>
      <c r="D28" s="15">
        <f t="shared" si="2"/>
        <v>1250</v>
      </c>
      <c r="E28" s="15">
        <f t="shared" si="3"/>
        <v>72500</v>
      </c>
    </row>
    <row r="29" spans="1:5" ht="15">
      <c r="A29" s="14">
        <v>23</v>
      </c>
      <c r="B29" s="15">
        <f t="shared" si="0"/>
        <v>1250</v>
      </c>
      <c r="C29" s="15">
        <f t="shared" si="1"/>
        <v>0</v>
      </c>
      <c r="D29" s="15">
        <f t="shared" si="2"/>
        <v>1250</v>
      </c>
      <c r="E29" s="15">
        <f t="shared" si="3"/>
        <v>71250</v>
      </c>
    </row>
    <row r="30" spans="1:5" ht="15">
      <c r="A30" s="14">
        <v>24</v>
      </c>
      <c r="B30" s="15">
        <f t="shared" si="0"/>
        <v>1250</v>
      </c>
      <c r="C30" s="15">
        <f t="shared" si="1"/>
        <v>0</v>
      </c>
      <c r="D30" s="15">
        <f t="shared" si="2"/>
        <v>1250</v>
      </c>
      <c r="E30" s="15">
        <f t="shared" si="3"/>
        <v>70000</v>
      </c>
    </row>
    <row r="31" spans="1:5" ht="15">
      <c r="A31" s="14">
        <v>25</v>
      </c>
      <c r="B31" s="15">
        <f t="shared" si="0"/>
        <v>1250</v>
      </c>
      <c r="C31" s="15">
        <f t="shared" si="1"/>
        <v>0</v>
      </c>
      <c r="D31" s="15">
        <f t="shared" si="2"/>
        <v>1250</v>
      </c>
      <c r="E31" s="15">
        <f t="shared" si="3"/>
        <v>68750</v>
      </c>
    </row>
    <row r="32" spans="1:5" ht="15">
      <c r="A32" s="14">
        <v>26</v>
      </c>
      <c r="B32" s="15">
        <f t="shared" si="0"/>
        <v>1250</v>
      </c>
      <c r="C32" s="15">
        <f t="shared" si="1"/>
        <v>0</v>
      </c>
      <c r="D32" s="15">
        <f t="shared" si="2"/>
        <v>1250</v>
      </c>
      <c r="E32" s="15">
        <f t="shared" si="3"/>
        <v>67500</v>
      </c>
    </row>
    <row r="33" spans="1:5" ht="15">
      <c r="A33" s="14">
        <v>27</v>
      </c>
      <c r="B33" s="15">
        <f t="shared" si="0"/>
        <v>1250</v>
      </c>
      <c r="C33" s="15">
        <f t="shared" si="1"/>
        <v>0</v>
      </c>
      <c r="D33" s="15">
        <f t="shared" si="2"/>
        <v>1250</v>
      </c>
      <c r="E33" s="15">
        <f t="shared" si="3"/>
        <v>66250</v>
      </c>
    </row>
    <row r="34" spans="1:5" ht="15">
      <c r="A34" s="14">
        <v>28</v>
      </c>
      <c r="B34" s="15">
        <f t="shared" si="0"/>
        <v>1250</v>
      </c>
      <c r="C34" s="15">
        <f t="shared" si="1"/>
        <v>0</v>
      </c>
      <c r="D34" s="15">
        <f t="shared" si="2"/>
        <v>1250</v>
      </c>
      <c r="E34" s="15">
        <f t="shared" si="3"/>
        <v>65000</v>
      </c>
    </row>
    <row r="35" spans="1:5" ht="15">
      <c r="A35" s="14">
        <v>29</v>
      </c>
      <c r="B35" s="15">
        <f t="shared" si="0"/>
        <v>1250</v>
      </c>
      <c r="C35" s="15">
        <f t="shared" si="1"/>
        <v>0</v>
      </c>
      <c r="D35" s="15">
        <f t="shared" si="2"/>
        <v>1250</v>
      </c>
      <c r="E35" s="15">
        <f t="shared" si="3"/>
        <v>63750</v>
      </c>
    </row>
    <row r="36" spans="1:5" ht="15">
      <c r="A36" s="14">
        <v>30</v>
      </c>
      <c r="B36" s="15">
        <f t="shared" si="0"/>
        <v>1250</v>
      </c>
      <c r="C36" s="15">
        <f t="shared" si="1"/>
        <v>0</v>
      </c>
      <c r="D36" s="15">
        <f t="shared" si="2"/>
        <v>1250</v>
      </c>
      <c r="E36" s="15">
        <f t="shared" si="3"/>
        <v>62500</v>
      </c>
    </row>
    <row r="37" spans="1:5" ht="15">
      <c r="A37" s="14">
        <v>31</v>
      </c>
      <c r="B37" s="15">
        <f t="shared" si="0"/>
        <v>1250</v>
      </c>
      <c r="C37" s="15">
        <f t="shared" si="1"/>
        <v>0</v>
      </c>
      <c r="D37" s="15">
        <f t="shared" si="2"/>
        <v>1250</v>
      </c>
      <c r="E37" s="15">
        <f t="shared" si="3"/>
        <v>61250</v>
      </c>
    </row>
    <row r="38" spans="1:5" ht="15">
      <c r="A38" s="14">
        <v>32</v>
      </c>
      <c r="B38" s="15">
        <f t="shared" si="0"/>
        <v>1250</v>
      </c>
      <c r="C38" s="15">
        <f t="shared" si="1"/>
        <v>0</v>
      </c>
      <c r="D38" s="15">
        <f t="shared" si="2"/>
        <v>1250</v>
      </c>
      <c r="E38" s="15">
        <f t="shared" si="3"/>
        <v>60000</v>
      </c>
    </row>
    <row r="39" spans="1:5" ht="15">
      <c r="A39" s="14">
        <v>33</v>
      </c>
      <c r="B39" s="15">
        <f t="shared" si="0"/>
        <v>1250</v>
      </c>
      <c r="C39" s="15">
        <f aca="true" t="shared" si="4" ref="C39:C70">E38*$B$4/12</f>
        <v>0</v>
      </c>
      <c r="D39" s="15">
        <f aca="true" t="shared" si="5" ref="D39:D70">B39-C39</f>
        <v>1250</v>
      </c>
      <c r="E39" s="15">
        <f aca="true" t="shared" si="6" ref="E39:E70">E38-B39+C39</f>
        <v>58750</v>
      </c>
    </row>
    <row r="40" spans="1:5" ht="15">
      <c r="A40" s="14">
        <v>34</v>
      </c>
      <c r="B40" s="15">
        <f t="shared" si="0"/>
        <v>1250</v>
      </c>
      <c r="C40" s="15">
        <f t="shared" si="4"/>
        <v>0</v>
      </c>
      <c r="D40" s="15">
        <f t="shared" si="5"/>
        <v>1250</v>
      </c>
      <c r="E40" s="15">
        <f t="shared" si="6"/>
        <v>57500</v>
      </c>
    </row>
    <row r="41" spans="1:5" ht="15">
      <c r="A41" s="14">
        <v>35</v>
      </c>
      <c r="B41" s="15">
        <f t="shared" si="0"/>
        <v>1250</v>
      </c>
      <c r="C41" s="15">
        <f t="shared" si="4"/>
        <v>0</v>
      </c>
      <c r="D41" s="15">
        <f t="shared" si="5"/>
        <v>1250</v>
      </c>
      <c r="E41" s="15">
        <f t="shared" si="6"/>
        <v>56250</v>
      </c>
    </row>
    <row r="42" spans="1:5" ht="15">
      <c r="A42" s="14">
        <v>36</v>
      </c>
      <c r="B42" s="15">
        <f t="shared" si="0"/>
        <v>1250</v>
      </c>
      <c r="C42" s="15">
        <f t="shared" si="4"/>
        <v>0</v>
      </c>
      <c r="D42" s="15">
        <f t="shared" si="5"/>
        <v>1250</v>
      </c>
      <c r="E42" s="15">
        <f t="shared" si="6"/>
        <v>55000</v>
      </c>
    </row>
    <row r="43" spans="1:5" ht="15">
      <c r="A43" s="14">
        <v>37</v>
      </c>
      <c r="B43" s="15">
        <f t="shared" si="0"/>
        <v>1250</v>
      </c>
      <c r="C43" s="15">
        <f t="shared" si="4"/>
        <v>0</v>
      </c>
      <c r="D43" s="15">
        <f t="shared" si="5"/>
        <v>1250</v>
      </c>
      <c r="E43" s="15">
        <f t="shared" si="6"/>
        <v>53750</v>
      </c>
    </row>
    <row r="44" spans="1:5" ht="15">
      <c r="A44" s="14">
        <v>38</v>
      </c>
      <c r="B44" s="15">
        <f t="shared" si="0"/>
        <v>1250</v>
      </c>
      <c r="C44" s="15">
        <f t="shared" si="4"/>
        <v>0</v>
      </c>
      <c r="D44" s="15">
        <f t="shared" si="5"/>
        <v>1250</v>
      </c>
      <c r="E44" s="15">
        <f t="shared" si="6"/>
        <v>52500</v>
      </c>
    </row>
    <row r="45" spans="1:5" ht="15">
      <c r="A45" s="14">
        <v>39</v>
      </c>
      <c r="B45" s="15">
        <f t="shared" si="0"/>
        <v>1250</v>
      </c>
      <c r="C45" s="15">
        <f t="shared" si="4"/>
        <v>0</v>
      </c>
      <c r="D45" s="15">
        <f t="shared" si="5"/>
        <v>1250</v>
      </c>
      <c r="E45" s="15">
        <f t="shared" si="6"/>
        <v>51250</v>
      </c>
    </row>
    <row r="46" spans="1:5" ht="15">
      <c r="A46" s="14">
        <v>40</v>
      </c>
      <c r="B46" s="15">
        <f t="shared" si="0"/>
        <v>1250</v>
      </c>
      <c r="C46" s="15">
        <f t="shared" si="4"/>
        <v>0</v>
      </c>
      <c r="D46" s="15">
        <f t="shared" si="5"/>
        <v>1250</v>
      </c>
      <c r="E46" s="15">
        <f t="shared" si="6"/>
        <v>50000</v>
      </c>
    </row>
    <row r="47" spans="1:5" ht="15">
      <c r="A47" s="14">
        <v>41</v>
      </c>
      <c r="B47" s="15">
        <f t="shared" si="0"/>
        <v>1250</v>
      </c>
      <c r="C47" s="15">
        <f t="shared" si="4"/>
        <v>0</v>
      </c>
      <c r="D47" s="15">
        <f t="shared" si="5"/>
        <v>1250</v>
      </c>
      <c r="E47" s="15">
        <f t="shared" si="6"/>
        <v>48750</v>
      </c>
    </row>
    <row r="48" spans="1:5" ht="15">
      <c r="A48" s="14">
        <v>42</v>
      </c>
      <c r="B48" s="15">
        <f t="shared" si="0"/>
        <v>1250</v>
      </c>
      <c r="C48" s="15">
        <f t="shared" si="4"/>
        <v>0</v>
      </c>
      <c r="D48" s="15">
        <f t="shared" si="5"/>
        <v>1250</v>
      </c>
      <c r="E48" s="15">
        <f t="shared" si="6"/>
        <v>47500</v>
      </c>
    </row>
    <row r="49" spans="1:5" ht="15">
      <c r="A49" s="14">
        <v>43</v>
      </c>
      <c r="B49" s="15">
        <f t="shared" si="0"/>
        <v>1250</v>
      </c>
      <c r="C49" s="15">
        <f t="shared" si="4"/>
        <v>0</v>
      </c>
      <c r="D49" s="15">
        <f t="shared" si="5"/>
        <v>1250</v>
      </c>
      <c r="E49" s="15">
        <f t="shared" si="6"/>
        <v>46250</v>
      </c>
    </row>
    <row r="50" spans="1:5" ht="15">
      <c r="A50" s="14">
        <v>44</v>
      </c>
      <c r="B50" s="15">
        <f t="shared" si="0"/>
        <v>1250</v>
      </c>
      <c r="C50" s="15">
        <f t="shared" si="4"/>
        <v>0</v>
      </c>
      <c r="D50" s="15">
        <f t="shared" si="5"/>
        <v>1250</v>
      </c>
      <c r="E50" s="15">
        <f t="shared" si="6"/>
        <v>45000</v>
      </c>
    </row>
    <row r="51" spans="1:5" ht="15">
      <c r="A51" s="14">
        <v>45</v>
      </c>
      <c r="B51" s="15">
        <f t="shared" si="0"/>
        <v>1250</v>
      </c>
      <c r="C51" s="15">
        <f t="shared" si="4"/>
        <v>0</v>
      </c>
      <c r="D51" s="15">
        <f t="shared" si="5"/>
        <v>1250</v>
      </c>
      <c r="E51" s="15">
        <f t="shared" si="6"/>
        <v>43750</v>
      </c>
    </row>
    <row r="52" spans="1:5" ht="15">
      <c r="A52" s="14">
        <v>46</v>
      </c>
      <c r="B52" s="15">
        <f t="shared" si="0"/>
        <v>1250</v>
      </c>
      <c r="C52" s="15">
        <f t="shared" si="4"/>
        <v>0</v>
      </c>
      <c r="D52" s="15">
        <f t="shared" si="5"/>
        <v>1250</v>
      </c>
      <c r="E52" s="15">
        <f t="shared" si="6"/>
        <v>42500</v>
      </c>
    </row>
    <row r="53" spans="1:5" ht="15">
      <c r="A53" s="14">
        <v>47</v>
      </c>
      <c r="B53" s="15">
        <f t="shared" si="0"/>
        <v>1250</v>
      </c>
      <c r="C53" s="15">
        <f t="shared" si="4"/>
        <v>0</v>
      </c>
      <c r="D53" s="15">
        <f t="shared" si="5"/>
        <v>1250</v>
      </c>
      <c r="E53" s="15">
        <f t="shared" si="6"/>
        <v>41250</v>
      </c>
    </row>
    <row r="54" spans="1:5" ht="15">
      <c r="A54" s="14">
        <v>48</v>
      </c>
      <c r="B54" s="15">
        <f t="shared" si="0"/>
        <v>1250</v>
      </c>
      <c r="C54" s="15">
        <f t="shared" si="4"/>
        <v>0</v>
      </c>
      <c r="D54" s="15">
        <f t="shared" si="5"/>
        <v>1250</v>
      </c>
      <c r="E54" s="15">
        <f t="shared" si="6"/>
        <v>40000</v>
      </c>
    </row>
    <row r="55" spans="1:5" ht="15">
      <c r="A55" s="14">
        <v>49</v>
      </c>
      <c r="B55" s="15">
        <f t="shared" si="0"/>
        <v>1250</v>
      </c>
      <c r="C55" s="15">
        <f t="shared" si="4"/>
        <v>0</v>
      </c>
      <c r="D55" s="15">
        <f t="shared" si="5"/>
        <v>1250</v>
      </c>
      <c r="E55" s="15">
        <f t="shared" si="6"/>
        <v>38750</v>
      </c>
    </row>
    <row r="56" spans="1:5" ht="15">
      <c r="A56" s="14">
        <v>50</v>
      </c>
      <c r="B56" s="15">
        <f t="shared" si="0"/>
        <v>1250</v>
      </c>
      <c r="C56" s="15">
        <f t="shared" si="4"/>
        <v>0</v>
      </c>
      <c r="D56" s="15">
        <f t="shared" si="5"/>
        <v>1250</v>
      </c>
      <c r="E56" s="15">
        <f t="shared" si="6"/>
        <v>37500</v>
      </c>
    </row>
    <row r="57" spans="1:5" ht="15">
      <c r="A57" s="14">
        <v>51</v>
      </c>
      <c r="B57" s="15">
        <f t="shared" si="0"/>
        <v>1250</v>
      </c>
      <c r="C57" s="15">
        <f t="shared" si="4"/>
        <v>0</v>
      </c>
      <c r="D57" s="15">
        <f t="shared" si="5"/>
        <v>1250</v>
      </c>
      <c r="E57" s="15">
        <f t="shared" si="6"/>
        <v>36250</v>
      </c>
    </row>
    <row r="58" spans="1:5" ht="15">
      <c r="A58" s="14">
        <v>52</v>
      </c>
      <c r="B58" s="15">
        <f t="shared" si="0"/>
        <v>1250</v>
      </c>
      <c r="C58" s="15">
        <f t="shared" si="4"/>
        <v>0</v>
      </c>
      <c r="D58" s="15">
        <f t="shared" si="5"/>
        <v>1250</v>
      </c>
      <c r="E58" s="15">
        <f t="shared" si="6"/>
        <v>35000</v>
      </c>
    </row>
    <row r="59" spans="1:5" ht="15">
      <c r="A59" s="14">
        <v>53</v>
      </c>
      <c r="B59" s="15">
        <f t="shared" si="0"/>
        <v>1250</v>
      </c>
      <c r="C59" s="15">
        <f t="shared" si="4"/>
        <v>0</v>
      </c>
      <c r="D59" s="15">
        <f t="shared" si="5"/>
        <v>1250</v>
      </c>
      <c r="E59" s="15">
        <f t="shared" si="6"/>
        <v>33750</v>
      </c>
    </row>
    <row r="60" spans="1:5" ht="15">
      <c r="A60" s="14">
        <v>54</v>
      </c>
      <c r="B60" s="15">
        <f t="shared" si="0"/>
        <v>1250</v>
      </c>
      <c r="C60" s="15">
        <f t="shared" si="4"/>
        <v>0</v>
      </c>
      <c r="D60" s="15">
        <f t="shared" si="5"/>
        <v>1250</v>
      </c>
      <c r="E60" s="15">
        <f t="shared" si="6"/>
        <v>32500</v>
      </c>
    </row>
    <row r="61" spans="1:5" ht="15">
      <c r="A61" s="14">
        <v>55</v>
      </c>
      <c r="B61" s="15">
        <f t="shared" si="0"/>
        <v>1250</v>
      </c>
      <c r="C61" s="15">
        <f t="shared" si="4"/>
        <v>0</v>
      </c>
      <c r="D61" s="15">
        <f t="shared" si="5"/>
        <v>1250</v>
      </c>
      <c r="E61" s="15">
        <f t="shared" si="6"/>
        <v>31250</v>
      </c>
    </row>
    <row r="62" spans="1:5" ht="15">
      <c r="A62" s="14">
        <v>56</v>
      </c>
      <c r="B62" s="15">
        <f t="shared" si="0"/>
        <v>1250</v>
      </c>
      <c r="C62" s="15">
        <f t="shared" si="4"/>
        <v>0</v>
      </c>
      <c r="D62" s="15">
        <f t="shared" si="5"/>
        <v>1250</v>
      </c>
      <c r="E62" s="15">
        <f t="shared" si="6"/>
        <v>30000</v>
      </c>
    </row>
    <row r="63" spans="1:5" ht="15">
      <c r="A63" s="14">
        <v>57</v>
      </c>
      <c r="B63" s="15">
        <f t="shared" si="0"/>
        <v>1250</v>
      </c>
      <c r="C63" s="15">
        <f t="shared" si="4"/>
        <v>0</v>
      </c>
      <c r="D63" s="15">
        <f t="shared" si="5"/>
        <v>1250</v>
      </c>
      <c r="E63" s="15">
        <f t="shared" si="6"/>
        <v>28750</v>
      </c>
    </row>
    <row r="64" spans="1:5" ht="15">
      <c r="A64" s="14">
        <v>58</v>
      </c>
      <c r="B64" s="15">
        <f t="shared" si="0"/>
        <v>1250</v>
      </c>
      <c r="C64" s="15">
        <f t="shared" si="4"/>
        <v>0</v>
      </c>
      <c r="D64" s="15">
        <f t="shared" si="5"/>
        <v>1250</v>
      </c>
      <c r="E64" s="15">
        <f t="shared" si="6"/>
        <v>27500</v>
      </c>
    </row>
    <row r="65" spans="1:5" ht="15">
      <c r="A65" s="14">
        <v>59</v>
      </c>
      <c r="B65" s="15">
        <f t="shared" si="0"/>
        <v>1250</v>
      </c>
      <c r="C65" s="15">
        <f t="shared" si="4"/>
        <v>0</v>
      </c>
      <c r="D65" s="15">
        <f t="shared" si="5"/>
        <v>1250</v>
      </c>
      <c r="E65" s="15">
        <f t="shared" si="6"/>
        <v>26250</v>
      </c>
    </row>
    <row r="66" spans="1:5" ht="15">
      <c r="A66" s="14">
        <v>60</v>
      </c>
      <c r="B66" s="15">
        <f t="shared" si="0"/>
        <v>1250</v>
      </c>
      <c r="C66" s="15">
        <f t="shared" si="4"/>
        <v>0</v>
      </c>
      <c r="D66" s="15">
        <f t="shared" si="5"/>
        <v>1250</v>
      </c>
      <c r="E66" s="15">
        <f t="shared" si="6"/>
        <v>25000</v>
      </c>
    </row>
    <row r="67" spans="1:5" ht="15">
      <c r="A67" s="14">
        <v>61</v>
      </c>
      <c r="B67" s="15">
        <f t="shared" si="0"/>
        <v>1250</v>
      </c>
      <c r="C67" s="15">
        <f t="shared" si="4"/>
        <v>0</v>
      </c>
      <c r="D67" s="15">
        <f t="shared" si="5"/>
        <v>1250</v>
      </c>
      <c r="E67" s="15">
        <f t="shared" si="6"/>
        <v>23750</v>
      </c>
    </row>
    <row r="68" spans="1:5" ht="15">
      <c r="A68" s="14">
        <v>62</v>
      </c>
      <c r="B68" s="15">
        <f t="shared" si="0"/>
        <v>1250</v>
      </c>
      <c r="C68" s="15">
        <f t="shared" si="4"/>
        <v>0</v>
      </c>
      <c r="D68" s="15">
        <f t="shared" si="5"/>
        <v>1250</v>
      </c>
      <c r="E68" s="15">
        <f t="shared" si="6"/>
        <v>22500</v>
      </c>
    </row>
    <row r="69" spans="1:5" ht="15">
      <c r="A69" s="14">
        <v>63</v>
      </c>
      <c r="B69" s="15">
        <f t="shared" si="0"/>
        <v>1250</v>
      </c>
      <c r="C69" s="15">
        <f t="shared" si="4"/>
        <v>0</v>
      </c>
      <c r="D69" s="15">
        <f t="shared" si="5"/>
        <v>1250</v>
      </c>
      <c r="E69" s="15">
        <f t="shared" si="6"/>
        <v>21250</v>
      </c>
    </row>
    <row r="70" spans="1:5" ht="15">
      <c r="A70" s="14">
        <v>64</v>
      </c>
      <c r="B70" s="15">
        <f t="shared" si="0"/>
        <v>1250</v>
      </c>
      <c r="C70" s="15">
        <f t="shared" si="4"/>
        <v>0</v>
      </c>
      <c r="D70" s="15">
        <f t="shared" si="5"/>
        <v>1250</v>
      </c>
      <c r="E70" s="15">
        <f t="shared" si="6"/>
        <v>20000</v>
      </c>
    </row>
    <row r="71" spans="1:5" ht="15">
      <c r="A71" s="14">
        <v>65</v>
      </c>
      <c r="B71" s="15">
        <f aca="true" t="shared" si="7" ref="B71:B86">$B$3</f>
        <v>1250</v>
      </c>
      <c r="C71" s="15">
        <f aca="true" t="shared" si="8" ref="C71:C86">E70*$B$4/12</f>
        <v>0</v>
      </c>
      <c r="D71" s="15">
        <f aca="true" t="shared" si="9" ref="D71:D86">B71-C71</f>
        <v>1250</v>
      </c>
      <c r="E71" s="15">
        <f aca="true" t="shared" si="10" ref="E71:E86">E70-B71+C71</f>
        <v>18750</v>
      </c>
    </row>
    <row r="72" spans="1:5" ht="15">
      <c r="A72" s="14">
        <v>66</v>
      </c>
      <c r="B72" s="15">
        <f t="shared" si="7"/>
        <v>1250</v>
      </c>
      <c r="C72" s="15">
        <f t="shared" si="8"/>
        <v>0</v>
      </c>
      <c r="D72" s="15">
        <f t="shared" si="9"/>
        <v>1250</v>
      </c>
      <c r="E72" s="15">
        <f t="shared" si="10"/>
        <v>17500</v>
      </c>
    </row>
    <row r="73" spans="1:5" ht="15">
      <c r="A73" s="14">
        <v>67</v>
      </c>
      <c r="B73" s="15">
        <f t="shared" si="7"/>
        <v>1250</v>
      </c>
      <c r="C73" s="15">
        <f t="shared" si="8"/>
        <v>0</v>
      </c>
      <c r="D73" s="15">
        <f t="shared" si="9"/>
        <v>1250</v>
      </c>
      <c r="E73" s="15">
        <f t="shared" si="10"/>
        <v>16250</v>
      </c>
    </row>
    <row r="74" spans="1:5" ht="15">
      <c r="A74" s="14">
        <v>68</v>
      </c>
      <c r="B74" s="15">
        <f t="shared" si="7"/>
        <v>1250</v>
      </c>
      <c r="C74" s="15">
        <f t="shared" si="8"/>
        <v>0</v>
      </c>
      <c r="D74" s="15">
        <f t="shared" si="9"/>
        <v>1250</v>
      </c>
      <c r="E74" s="15">
        <f t="shared" si="10"/>
        <v>15000</v>
      </c>
    </row>
    <row r="75" spans="1:5" ht="15">
      <c r="A75" s="14">
        <v>69</v>
      </c>
      <c r="B75" s="15">
        <f t="shared" si="7"/>
        <v>1250</v>
      </c>
      <c r="C75" s="15">
        <f t="shared" si="8"/>
        <v>0</v>
      </c>
      <c r="D75" s="15">
        <f t="shared" si="9"/>
        <v>1250</v>
      </c>
      <c r="E75" s="15">
        <f t="shared" si="10"/>
        <v>13750</v>
      </c>
    </row>
    <row r="76" spans="1:5" ht="15">
      <c r="A76" s="14">
        <v>70</v>
      </c>
      <c r="B76" s="15">
        <f t="shared" si="7"/>
        <v>1250</v>
      </c>
      <c r="C76" s="15">
        <f t="shared" si="8"/>
        <v>0</v>
      </c>
      <c r="D76" s="15">
        <f t="shared" si="9"/>
        <v>1250</v>
      </c>
      <c r="E76" s="15">
        <f t="shared" si="10"/>
        <v>12500</v>
      </c>
    </row>
    <row r="77" spans="1:5" ht="15">
      <c r="A77" s="14">
        <v>71</v>
      </c>
      <c r="B77" s="15">
        <f t="shared" si="7"/>
        <v>1250</v>
      </c>
      <c r="C77" s="15">
        <f t="shared" si="8"/>
        <v>0</v>
      </c>
      <c r="D77" s="15">
        <f t="shared" si="9"/>
        <v>1250</v>
      </c>
      <c r="E77" s="15">
        <f t="shared" si="10"/>
        <v>11250</v>
      </c>
    </row>
    <row r="78" spans="1:5" ht="15">
      <c r="A78" s="14">
        <v>72</v>
      </c>
      <c r="B78" s="15">
        <f t="shared" si="7"/>
        <v>1250</v>
      </c>
      <c r="C78" s="15">
        <f t="shared" si="8"/>
        <v>0</v>
      </c>
      <c r="D78" s="15">
        <f t="shared" si="9"/>
        <v>1250</v>
      </c>
      <c r="E78" s="15">
        <f t="shared" si="10"/>
        <v>10000</v>
      </c>
    </row>
    <row r="79" spans="1:5" ht="15">
      <c r="A79" s="14">
        <v>73</v>
      </c>
      <c r="B79" s="15">
        <f t="shared" si="7"/>
        <v>1250</v>
      </c>
      <c r="C79" s="15">
        <f t="shared" si="8"/>
        <v>0</v>
      </c>
      <c r="D79" s="15">
        <f t="shared" si="9"/>
        <v>1250</v>
      </c>
      <c r="E79" s="15">
        <f t="shared" si="10"/>
        <v>8750</v>
      </c>
    </row>
    <row r="80" spans="1:5" ht="15">
      <c r="A80" s="14">
        <v>74</v>
      </c>
      <c r="B80" s="15">
        <f t="shared" si="7"/>
        <v>1250</v>
      </c>
      <c r="C80" s="15">
        <f t="shared" si="8"/>
        <v>0</v>
      </c>
      <c r="D80" s="15">
        <f t="shared" si="9"/>
        <v>1250</v>
      </c>
      <c r="E80" s="15">
        <f t="shared" si="10"/>
        <v>7500</v>
      </c>
    </row>
    <row r="81" spans="1:5" ht="15">
      <c r="A81" s="14">
        <v>75</v>
      </c>
      <c r="B81" s="15">
        <f t="shared" si="7"/>
        <v>1250</v>
      </c>
      <c r="C81" s="15">
        <f t="shared" si="8"/>
        <v>0</v>
      </c>
      <c r="D81" s="15">
        <f t="shared" si="9"/>
        <v>1250</v>
      </c>
      <c r="E81" s="15">
        <f t="shared" si="10"/>
        <v>6250</v>
      </c>
    </row>
    <row r="82" spans="1:5" ht="15">
      <c r="A82" s="14">
        <v>76</v>
      </c>
      <c r="B82" s="15">
        <f t="shared" si="7"/>
        <v>1250</v>
      </c>
      <c r="C82" s="15">
        <f t="shared" si="8"/>
        <v>0</v>
      </c>
      <c r="D82" s="15">
        <f t="shared" si="9"/>
        <v>1250</v>
      </c>
      <c r="E82" s="15">
        <f t="shared" si="10"/>
        <v>5000</v>
      </c>
    </row>
    <row r="83" spans="1:5" ht="15">
      <c r="A83" s="14">
        <v>77</v>
      </c>
      <c r="B83" s="15">
        <f t="shared" si="7"/>
        <v>1250</v>
      </c>
      <c r="C83" s="15">
        <f t="shared" si="8"/>
        <v>0</v>
      </c>
      <c r="D83" s="15">
        <f t="shared" si="9"/>
        <v>1250</v>
      </c>
      <c r="E83" s="15">
        <f t="shared" si="10"/>
        <v>3750</v>
      </c>
    </row>
    <row r="84" spans="1:5" ht="15">
      <c r="A84" s="14">
        <v>78</v>
      </c>
      <c r="B84" s="15">
        <f t="shared" si="7"/>
        <v>1250</v>
      </c>
      <c r="C84" s="15">
        <f t="shared" si="8"/>
        <v>0</v>
      </c>
      <c r="D84" s="15">
        <f t="shared" si="9"/>
        <v>1250</v>
      </c>
      <c r="E84" s="15">
        <f t="shared" si="10"/>
        <v>2500</v>
      </c>
    </row>
    <row r="85" spans="1:5" ht="15">
      <c r="A85" s="14">
        <v>79</v>
      </c>
      <c r="B85" s="15">
        <f t="shared" si="7"/>
        <v>1250</v>
      </c>
      <c r="C85" s="15">
        <f t="shared" si="8"/>
        <v>0</v>
      </c>
      <c r="D85" s="15">
        <f t="shared" si="9"/>
        <v>1250</v>
      </c>
      <c r="E85" s="15">
        <f t="shared" si="10"/>
        <v>1250</v>
      </c>
    </row>
    <row r="86" spans="1:5" ht="15">
      <c r="A86" s="14">
        <v>80</v>
      </c>
      <c r="B86" s="15">
        <f t="shared" si="7"/>
        <v>1250</v>
      </c>
      <c r="C86" s="15">
        <f t="shared" si="8"/>
        <v>0</v>
      </c>
      <c r="D86" s="15">
        <f t="shared" si="9"/>
        <v>1250</v>
      </c>
      <c r="E86" s="15">
        <f t="shared" si="10"/>
        <v>0</v>
      </c>
    </row>
    <row r="87" spans="2:5" ht="15">
      <c r="B87" s="6">
        <f>SUM(B7:B86)</f>
        <v>100000</v>
      </c>
      <c r="C87" s="6">
        <f>SUM(C7:C86)</f>
        <v>0</v>
      </c>
      <c r="D87" s="6">
        <f>SUM(D7:D86)</f>
        <v>100000</v>
      </c>
      <c r="E87" s="6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</dc:creator>
  <cp:keywords/>
  <dc:description/>
  <cp:lastModifiedBy>8455</cp:lastModifiedBy>
  <cp:lastPrinted>2005-12-21T09:29:37Z</cp:lastPrinted>
  <dcterms:created xsi:type="dcterms:W3CDTF">2003-04-24T02:18:35Z</dcterms:created>
  <dcterms:modified xsi:type="dcterms:W3CDTF">2006-03-07T08:47:27Z</dcterms:modified>
  <cp:category/>
  <cp:version/>
  <cp:contentType/>
  <cp:contentStatus/>
</cp:coreProperties>
</file>